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\2025\Sosnovec\Opravy komunikací - UL\k předání\Peškova 697-108\akt 1\"/>
    </mc:Choice>
  </mc:AlternateContent>
  <bookViews>
    <workbookView xWindow="0" yWindow="0" windowWidth="0" windowHeight="0"/>
  </bookViews>
  <sheets>
    <sheet name="Rekapitulace zakázky" sheetId="1" r:id="rId1"/>
    <sheet name="03 - Oprava komunikace Pe..." sheetId="2" r:id="rId2"/>
  </sheets>
  <definedNames>
    <definedName name="_xlnm.Print_Area" localSheetId="0">'Rekapitulace zakázky'!$D$4:$AO$76,'Rekapitulace zakázky'!$C$82:$AQ$96</definedName>
    <definedName name="_xlnm.Print_Titles" localSheetId="0">'Rekapitulace zakázky'!$92:$92</definedName>
    <definedName name="_xlnm._FilterDatabase" localSheetId="1" hidden="1">'03 - Oprava komunikace Pe...'!$C$128:$K$385</definedName>
    <definedName name="_xlnm.Print_Area" localSheetId="1">'03 - Oprava komunikace Pe...'!$C$82:$J$110,'03 - Oprava komunikace Pe...'!$C$116:$K$385</definedName>
    <definedName name="_xlnm.Print_Titles" localSheetId="1">'03 - Oprava komunikace Pe...'!$128:$128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82"/>
  <c r="BH382"/>
  <c r="BG382"/>
  <c r="BF382"/>
  <c r="T382"/>
  <c r="T381"/>
  <c r="R382"/>
  <c r="R381"/>
  <c r="P382"/>
  <c r="P381"/>
  <c r="BI377"/>
  <c r="BH377"/>
  <c r="BG377"/>
  <c r="BF377"/>
  <c r="T377"/>
  <c r="T376"/>
  <c r="R377"/>
  <c r="R376"/>
  <c r="P377"/>
  <c r="P376"/>
  <c r="BI372"/>
  <c r="BH372"/>
  <c r="BG372"/>
  <c r="BF372"/>
  <c r="T372"/>
  <c r="T371"/>
  <c r="R372"/>
  <c r="R371"/>
  <c r="P372"/>
  <c r="P371"/>
  <c r="BI367"/>
  <c r="BH367"/>
  <c r="BG367"/>
  <c r="BF367"/>
  <c r="T367"/>
  <c r="T366"/>
  <c r="T365"/>
  <c r="R367"/>
  <c r="R366"/>
  <c r="R365"/>
  <c r="P367"/>
  <c r="P366"/>
  <c r="P365"/>
  <c r="BI362"/>
  <c r="BH362"/>
  <c r="BG362"/>
  <c r="BF362"/>
  <c r="T362"/>
  <c r="T361"/>
  <c r="R362"/>
  <c r="R361"/>
  <c r="P362"/>
  <c r="P361"/>
  <c r="BI355"/>
  <c r="BH355"/>
  <c r="BG355"/>
  <c r="BF355"/>
  <c r="T355"/>
  <c r="R355"/>
  <c r="P355"/>
  <c r="BI349"/>
  <c r="BH349"/>
  <c r="BG349"/>
  <c r="BF349"/>
  <c r="T349"/>
  <c r="R349"/>
  <c r="P349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10"/>
  <c r="BH310"/>
  <c r="BG310"/>
  <c r="BF310"/>
  <c r="T310"/>
  <c r="R310"/>
  <c r="P310"/>
  <c r="BI308"/>
  <c r="BH308"/>
  <c r="BG308"/>
  <c r="BF308"/>
  <c r="T308"/>
  <c r="R308"/>
  <c r="P308"/>
  <c r="BI302"/>
  <c r="BH302"/>
  <c r="BG302"/>
  <c r="BF302"/>
  <c r="T302"/>
  <c r="R302"/>
  <c r="P302"/>
  <c r="BI297"/>
  <c r="BH297"/>
  <c r="BG297"/>
  <c r="BF297"/>
  <c r="T297"/>
  <c r="R297"/>
  <c r="P297"/>
  <c r="BI293"/>
  <c r="BH293"/>
  <c r="BG293"/>
  <c r="BF293"/>
  <c r="T293"/>
  <c r="R293"/>
  <c r="P293"/>
  <c r="BI287"/>
  <c r="BH287"/>
  <c r="BG287"/>
  <c r="BF287"/>
  <c r="T287"/>
  <c r="R287"/>
  <c r="P287"/>
  <c r="BI281"/>
  <c r="BH281"/>
  <c r="BG281"/>
  <c r="BF281"/>
  <c r="T281"/>
  <c r="R281"/>
  <c r="P281"/>
  <c r="BI275"/>
  <c r="BH275"/>
  <c r="BG275"/>
  <c r="BF275"/>
  <c r="T275"/>
  <c r="R275"/>
  <c r="P275"/>
  <c r="BI269"/>
  <c r="BH269"/>
  <c r="BG269"/>
  <c r="BF269"/>
  <c r="T269"/>
  <c r="R269"/>
  <c r="P269"/>
  <c r="BI263"/>
  <c r="BH263"/>
  <c r="BG263"/>
  <c r="BF263"/>
  <c r="T263"/>
  <c r="R263"/>
  <c r="P263"/>
  <c r="BI257"/>
  <c r="BH257"/>
  <c r="BG257"/>
  <c r="BF257"/>
  <c r="T257"/>
  <c r="R257"/>
  <c r="P257"/>
  <c r="BI249"/>
  <c r="BH249"/>
  <c r="BG249"/>
  <c r="BF249"/>
  <c r="T249"/>
  <c r="R249"/>
  <c r="P249"/>
  <c r="BI243"/>
  <c r="BH243"/>
  <c r="BG243"/>
  <c r="BF243"/>
  <c r="T243"/>
  <c r="R243"/>
  <c r="P243"/>
  <c r="BI234"/>
  <c r="BH234"/>
  <c r="BG234"/>
  <c r="BF234"/>
  <c r="T234"/>
  <c r="R234"/>
  <c r="P234"/>
  <c r="BI227"/>
  <c r="BH227"/>
  <c r="BG227"/>
  <c r="BF227"/>
  <c r="T227"/>
  <c r="T226"/>
  <c r="R227"/>
  <c r="R226"/>
  <c r="P227"/>
  <c r="P226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3"/>
  <c r="BH203"/>
  <c r="BG203"/>
  <c r="BF203"/>
  <c r="T203"/>
  <c r="R203"/>
  <c r="P203"/>
  <c r="BI193"/>
  <c r="BH193"/>
  <c r="BG193"/>
  <c r="BF193"/>
  <c r="T193"/>
  <c r="R193"/>
  <c r="P193"/>
  <c r="BI188"/>
  <c r="BH188"/>
  <c r="BG188"/>
  <c r="BF188"/>
  <c r="T188"/>
  <c r="R188"/>
  <c r="P188"/>
  <c r="BI182"/>
  <c r="BH182"/>
  <c r="BG182"/>
  <c r="BF182"/>
  <c r="T182"/>
  <c r="R182"/>
  <c r="P182"/>
  <c r="BI172"/>
  <c r="BH172"/>
  <c r="BG172"/>
  <c r="BF172"/>
  <c r="T172"/>
  <c r="R172"/>
  <c r="P172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91"/>
  <c r="J20"/>
  <c r="J18"/>
  <c r="E18"/>
  <c r="F126"/>
  <c r="J17"/>
  <c r="J15"/>
  <c r="E15"/>
  <c r="F125"/>
  <c r="J14"/>
  <c r="J12"/>
  <c r="J89"/>
  <c r="E7"/>
  <c r="E85"/>
  <c i="1" r="L90"/>
  <c r="AM90"/>
  <c r="AM89"/>
  <c r="L89"/>
  <c r="AM87"/>
  <c r="L87"/>
  <c r="L85"/>
  <c r="L84"/>
  <c i="2" r="BK372"/>
  <c r="BK367"/>
  <c r="BK355"/>
  <c r="BK342"/>
  <c r="BK325"/>
  <c r="J315"/>
  <c r="J302"/>
  <c r="BK293"/>
  <c r="BK281"/>
  <c r="J263"/>
  <c r="BK249"/>
  <c r="J227"/>
  <c r="BK215"/>
  <c r="BK203"/>
  <c r="J182"/>
  <c r="BK158"/>
  <c r="J138"/>
  <c r="J132"/>
  <c r="BK377"/>
  <c r="J367"/>
  <c r="J355"/>
  <c r="BK339"/>
  <c r="J333"/>
  <c r="BK320"/>
  <c r="BK315"/>
  <c r="BK308"/>
  <c r="BK302"/>
  <c r="BK287"/>
  <c r="BK275"/>
  <c r="BK263"/>
  <c r="BK243"/>
  <c r="BK227"/>
  <c r="J210"/>
  <c r="J193"/>
  <c r="BK188"/>
  <c r="J158"/>
  <c r="BK182"/>
  <c i="1" r="AS94"/>
  <c i="2" r="BK132"/>
  <c r="J382"/>
  <c r="BK362"/>
  <c r="BK349"/>
  <c r="J339"/>
  <c r="BK333"/>
  <c r="J320"/>
  <c r="BK310"/>
  <c r="J297"/>
  <c r="J287"/>
  <c r="BK269"/>
  <c r="J257"/>
  <c r="J243"/>
  <c r="J220"/>
  <c r="BK210"/>
  <c r="J188"/>
  <c r="BK172"/>
  <c r="J145"/>
  <c r="BK382"/>
  <c r="J362"/>
  <c r="J349"/>
  <c r="J336"/>
  <c r="J310"/>
  <c r="J293"/>
  <c r="J281"/>
  <c r="J269"/>
  <c r="J249"/>
  <c r="BK234"/>
  <c r="BK220"/>
  <c r="J203"/>
  <c r="J172"/>
  <c r="BK152"/>
  <c r="BK164"/>
  <c r="BK138"/>
  <c r="J377"/>
  <c r="BK336"/>
  <c r="J308"/>
  <c r="J275"/>
  <c r="J234"/>
  <c r="BK193"/>
  <c r="J152"/>
  <c r="J372"/>
  <c r="J342"/>
  <c r="J325"/>
  <c r="BK297"/>
  <c r="BK257"/>
  <c r="J215"/>
  <c r="J164"/>
  <c r="BK145"/>
  <c l="1" r="P131"/>
  <c r="P296"/>
  <c r="BK131"/>
  <c r="J131"/>
  <c r="J98"/>
  <c r="T131"/>
  <c r="BK233"/>
  <c r="J233"/>
  <c r="J100"/>
  <c r="R233"/>
  <c r="T233"/>
  <c r="P248"/>
  <c r="T248"/>
  <c r="T296"/>
  <c r="P332"/>
  <c r="T332"/>
  <c r="R131"/>
  <c r="P233"/>
  <c r="BK248"/>
  <c r="J248"/>
  <c r="J101"/>
  <c r="R248"/>
  <c r="BK296"/>
  <c r="J296"/>
  <c r="J102"/>
  <c r="R296"/>
  <c r="BK332"/>
  <c r="J332"/>
  <c r="J103"/>
  <c r="R332"/>
  <c r="BK226"/>
  <c r="J226"/>
  <c r="J99"/>
  <c r="BK361"/>
  <c r="J361"/>
  <c r="J104"/>
  <c r="BK366"/>
  <c r="J366"/>
  <c r="J106"/>
  <c r="BK371"/>
  <c r="J371"/>
  <c r="J107"/>
  <c r="BK376"/>
  <c r="J376"/>
  <c r="J108"/>
  <c r="BK381"/>
  <c r="J381"/>
  <c r="J109"/>
  <c r="J125"/>
  <c r="F92"/>
  <c r="J123"/>
  <c r="E119"/>
  <c r="BE138"/>
  <c r="BE193"/>
  <c r="BE349"/>
  <c r="F91"/>
  <c r="J92"/>
  <c r="BE145"/>
  <c r="BE172"/>
  <c r="BE182"/>
  <c r="BE210"/>
  <c r="BE220"/>
  <c r="BE234"/>
  <c r="BE243"/>
  <c r="BE249"/>
  <c r="BE257"/>
  <c r="BE263"/>
  <c r="BE269"/>
  <c r="BE281"/>
  <c r="BE287"/>
  <c r="BE293"/>
  <c r="BE302"/>
  <c r="BE310"/>
  <c r="BE325"/>
  <c r="BE333"/>
  <c r="BE339"/>
  <c r="BE342"/>
  <c r="BE355"/>
  <c r="BE367"/>
  <c r="BE377"/>
  <c r="BE132"/>
  <c r="BE152"/>
  <c r="BE158"/>
  <c r="BE164"/>
  <c r="BE188"/>
  <c r="BE203"/>
  <c r="BE215"/>
  <c r="BE227"/>
  <c r="BE275"/>
  <c r="BE297"/>
  <c r="BE308"/>
  <c r="BE315"/>
  <c r="BE320"/>
  <c r="BE336"/>
  <c r="BE362"/>
  <c r="BE372"/>
  <c r="BE382"/>
  <c r="F34"/>
  <c i="1" r="BA95"/>
  <c r="BA94"/>
  <c r="W30"/>
  <c i="2" r="F35"/>
  <c i="1" r="BB95"/>
  <c r="BB94"/>
  <c r="AX94"/>
  <c i="2" r="F37"/>
  <c i="1" r="BD95"/>
  <c r="BD94"/>
  <c r="W33"/>
  <c i="2" r="F36"/>
  <c i="1" r="BC95"/>
  <c r="BC94"/>
  <c r="W32"/>
  <c i="2" r="J34"/>
  <c i="1" r="AW95"/>
  <c i="2" l="1" r="R130"/>
  <c r="R129"/>
  <c r="T130"/>
  <c r="T129"/>
  <c r="P130"/>
  <c r="P129"/>
  <c i="1" r="AU95"/>
  <c i="2" r="BK130"/>
  <c r="J130"/>
  <c r="J97"/>
  <c r="BK365"/>
  <c r="J365"/>
  <c r="J105"/>
  <c i="1" r="AU94"/>
  <c r="AY94"/>
  <c r="W31"/>
  <c i="2" r="J33"/>
  <c i="1" r="AV95"/>
  <c r="AT95"/>
  <c r="AW94"/>
  <c r="AK30"/>
  <c i="2" r="F33"/>
  <c i="1" r="AZ95"/>
  <c r="AZ94"/>
  <c r="AV94"/>
  <c r="AK29"/>
  <c i="2" l="1" r="BK129"/>
  <c r="J129"/>
  <c r="J96"/>
  <c i="1" r="W29"/>
  <c r="AT94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<sst xmlns="http://schemas.openxmlformats.org/spreadsheetml/2006/main">
  <si>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</si>
  <si>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</si>
  <si>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</si>
  <si>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</si>
  <si>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</si>
  <si>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{9651cf6f-991d-41e1-b4c2-cf5d4700fe98}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</si>
  <si>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</si>
  <si>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</si>
  <si>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</si>
  <si>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</si>
  <si>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</si>
  <si>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</si>
  <si>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</si>
  <si>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</si>
  <si>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</si>
  <si>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</si>
  <si>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</si>
  <si>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Opravy komunikací - Ústí nad Labem</t>
  </si>
  <si>
    <t>KSO:</t>
  </si>
  <si>
    <t>CC-CZ:</t>
  </si>
  <si>
    <t>Místo:</t>
  </si>
  <si>
    <t xml:space="preserve"> </t>
  </si>
  <si>
    <t>Datum:</t>
  </si>
  <si>
    <t>25. 2. 2025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</si>
  <si>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</si>
  <si>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</si>
  <si>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</si>
  <si>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</si>
  <si>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</si>
  <si>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</si>
  <si>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</si>
  <si>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</si>
  <si>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</si>
  <si>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</si>
  <si>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</si>
  <si>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</si>
  <si>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</si>
  <si>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</si>
  <si>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</si>
  <si>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</si>
  <si>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</si>
  <si>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</si>
  <si>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</si>
  <si>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</si>
  <si>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</si>
  <si>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</si>
  <si>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</si>
  <si>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</si>
  <si>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</si>
  <si>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</si>
  <si>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</si>
  <si>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</si>
  <si>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</si>
  <si>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</si>
  <si>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</si>
  <si>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</si>
  <si>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</si>
  <si>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</si>
  <si>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</si>
  <si>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</si>
  <si>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</si>
  <si>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</si>
  <si>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</si>
  <si>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</si>
  <si>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</si>
  <si>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</si>
  <si>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</si>
  <si>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</si>
  <si>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</si>
  <si>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</si>
  <si>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</si>
  <si>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</si>
  <si>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</si>
  <si>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</si>
  <si>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</si>
  <si>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</si>
  <si>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</si>
  <si>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</si>
  <si>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</si>
  <si>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Oprava komunikace Peškova 697/108</t>
  </si>
  <si>
    <t>STA</t>
  </si>
  <si>
    <t>1</t>
  </si>
  <si>
    <t>{b24f3a20-07c9-4c71-82ac-81f7f5d9465c}</t>
  </si>
  <si>
    <t>2</t>
  </si>
  <si>
    <t>KRYCÍ LIST SOUPISU PRACÍ</t>
  </si>
  <si>
    <t>Objekt:</t>
  </si>
  <si>
    <t>03 - Oprava komunikace Peškova 697/108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</si>
  <si>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</si>
  <si>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</si>
  <si>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</si>
  <si>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</si>
  <si>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</si>
  <si>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</si>
  <si>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</si>
  <si>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</si>
  <si>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</si>
  <si>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</si>
  <si>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</si>
  <si>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</si>
  <si>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</si>
  <si>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</si>
  <si>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</si>
  <si>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</si>
  <si>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</si>
  <si>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</si>
  <si>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</si>
  <si>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</si>
  <si>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</si>
  <si>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</si>
  <si>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</si>
  <si>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</si>
  <si>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</si>
  <si>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</si>
  <si>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</si>
  <si>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</si>
  <si>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</si>
  <si>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</si>
  <si>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</si>
  <si>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</si>
  <si>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</si>
  <si>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</si>
  <si>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</si>
  <si>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</si>
  <si>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113107130</t>
  </si>
  <si>
    <t>Odstranění podkladu z betonu prostého tl do 100 mm ručně</t>
  </si>
  <si>
    <t>m2</t>
  </si>
  <si>
    <t>CS ÚRS 2025 01</t>
  </si>
  <si>
    <t>4</t>
  </si>
  <si>
    <t>1868486263</t>
  </si>
  <si>
    <t>PP</t>
  </si>
  <si>
    <t>Odstranění podkladů nebo krytů ručně s přemístěním hmot na skládku na vzdálenost do 3 m nebo s naložením na dopravní prostředek z betonu prostého, o tl. vrstvy do 100 mm</t>
  </si>
  <si>
    <t>Online PSC</t>
  </si>
  <si>
    <t>https://podminky.urs.cz/item/CS_URS_2025_01/113107130</t>
  </si>
  <si>
    <t>P</t>
  </si>
  <si>
    <t>Poznámka k položce:_x000d_
odstranění betonového chodníčku u OZ</t>
  </si>
  <si>
    <t>VV</t>
  </si>
  <si>
    <t>23,5*0,5</t>
  </si>
  <si>
    <t>Součet</t>
  </si>
  <si>
    <t>113107177</t>
  </si>
  <si>
    <t>Odstranění podkladu z betonu vyztuženého sítěmi tl přes 150 do 300 mm strojně pl přes 50 do 200 m2</t>
  </si>
  <si>
    <t>98878872</t>
  </si>
  <si>
    <t>Odstranění podkladů nebo krytů strojně plochy jednotlivě přes 50 m2 do 200 m2 s přemístěním hmot na skládku na vzdálenost do 20 m nebo s naložením na dopravní prostředek z betonu vyztuženého sítěmi, o tl. vrstvy přes 150 do 300 mm</t>
  </si>
  <si>
    <t>https://podminky.urs.cz/item/CS_URS_2025_01/113107177</t>
  </si>
  <si>
    <t>Poznámka k položce:_x000d_
odstranění betonového podkladu komunikace (tl. 200mm)</t>
  </si>
  <si>
    <t>34*3,7</t>
  </si>
  <si>
    <t>4*8,8/2</t>
  </si>
  <si>
    <t>3</t>
  </si>
  <si>
    <t>113107181</t>
  </si>
  <si>
    <t>Odstranění podkladu živičného tl do 50 mm strojně pl přes 50 do 200 m2</t>
  </si>
  <si>
    <t>215733380</t>
  </si>
  <si>
    <t>Odstranění podkladů nebo krytů strojně plochy jednotlivě přes 50 m2 do 200 m2 s přemístěním hmot na skládku na vzdálenost do 20 m nebo s naložením na dopravní prostředek živičných, o tl. vrstvy do 50 mm</t>
  </si>
  <si>
    <t>https://podminky.urs.cz/item/CS_URS_2025_01/113107181</t>
  </si>
  <si>
    <t>Poznámka k položce:_x000d_
odstranění vozovkového živičného krytu (tl. 20-50mm)</t>
  </si>
  <si>
    <t>113201112</t>
  </si>
  <si>
    <t xml:space="preserve">Vytrhání obrub silničních </t>
  </si>
  <si>
    <t>m</t>
  </si>
  <si>
    <t>-170069985</t>
  </si>
  <si>
    <t>Vytrhání obrub s vybouráním lože, s přemístěním hmot na skládku na vzdálenost do 3 m nebo s naložením na dopravní prostředek silničních ležatých</t>
  </si>
  <si>
    <t>https://podminky.urs.cz/item/CS_URS_2025_01/113201112</t>
  </si>
  <si>
    <t>Poznámka k položce:_x000d_
odstranění silničních obrub podél stávajícího schodiště</t>
  </si>
  <si>
    <t>34+2</t>
  </si>
  <si>
    <t>5</t>
  </si>
  <si>
    <t>113204111</t>
  </si>
  <si>
    <t>Vytrhání obrub záhonových</t>
  </si>
  <si>
    <t>-623954490</t>
  </si>
  <si>
    <t>Vytrhání obrub s vybouráním lože, s přemístěním hmot na skládku na vzdálenost do 3 m nebo s naložením na dopravní prostředek záhonových</t>
  </si>
  <si>
    <t>https://podminky.urs.cz/item/CS_URS_2025_01/113204111</t>
  </si>
  <si>
    <t>Poznámka k položce:_x000d_
odstranění stávajících obrub podél OZ</t>
  </si>
  <si>
    <t>42,3</t>
  </si>
  <si>
    <t>6</t>
  </si>
  <si>
    <t>122351102</t>
  </si>
  <si>
    <t>Odkopávky a prokopávky nezapažené v hornině třídy těžitelnosti II skupiny 4 objem do 50 m3 strojně</t>
  </si>
  <si>
    <t>m3</t>
  </si>
  <si>
    <t>-1398889003</t>
  </si>
  <si>
    <t>Odkopávky a prokopávky nezapažené strojně v hornině třídy těžitelnosti II skupiny 4 přes 20 do 50 m3</t>
  </si>
  <si>
    <t>https://podminky.urs.cz/item/CS_URS_2025_01/122351102</t>
  </si>
  <si>
    <t>Poznámka k položce:_x000d_
výkop pro založení nového vozovkového souvrství</t>
  </si>
  <si>
    <t>34*3,7*0,3</t>
  </si>
  <si>
    <t>(4*8,8/2)*0,3</t>
  </si>
  <si>
    <t>30*1*0,15</t>
  </si>
  <si>
    <t>7</t>
  </si>
  <si>
    <t>132312131</t>
  </si>
  <si>
    <t>Hloubení nezapažených rýh šířky do 800 mm v soudržných horninách třídy těžitelnosti II skupiny 4 ručně</t>
  </si>
  <si>
    <t>901425851</t>
  </si>
  <si>
    <t>Hloubení nezapažených rýh šířky do 800 mm ručně s urovnáním dna do předepsaného profilu a spádu v hornině třídy těžitelnosti II skupiny 4 soudržných</t>
  </si>
  <si>
    <t>https://podminky.urs.cz/item/CS_URS_2025_01/132312131</t>
  </si>
  <si>
    <t>rýha pro nové obruby</t>
  </si>
  <si>
    <t>34*0,5*0,3</t>
  </si>
  <si>
    <t>42,3*0,5*0,3</t>
  </si>
  <si>
    <t>rýhy pro nové palisády (30 schodů)</t>
  </si>
  <si>
    <t>30*1*0,5*0,3</t>
  </si>
  <si>
    <t>8</t>
  </si>
  <si>
    <t>162751137</t>
  </si>
  <si>
    <t>Vodorovné přemístění přes 9 000 do 10000 m výkopku/sypaniny z horniny třídy těžitelnosti II skupiny 4 a 5</t>
  </si>
  <si>
    <t>-1765569024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</si>
  <si>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</si>
  <si>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https://podminky.urs.cz/item/CS_URS_2025_01/162751137</t>
  </si>
  <si>
    <t>Poznámka k položce:_x000d_
předpoklad recyklační centrum Chabařovice</t>
  </si>
  <si>
    <t>47,52+21,045</t>
  </si>
  <si>
    <t>9</t>
  </si>
  <si>
    <t>162751139</t>
  </si>
  <si>
    <t>Příplatek k vodorovnému přemístění výkopku/sypaniny z horniny třídy těžitelnosti II skupiny 4 a 5 ZKD 1000 m přes 10000 m</t>
  </si>
  <si>
    <t>-226024126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</si>
  <si>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</si>
  <si>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https://podminky.urs.cz/item/CS_URS_2025_01/162751139</t>
  </si>
  <si>
    <t>(47,52+21,045)*6</t>
  </si>
  <si>
    <t>10</t>
  </si>
  <si>
    <t>167111102</t>
  </si>
  <si>
    <t>Nakládání výkopku z hornin třídy těžitelnosti II skupiny 4 a 5 ručně</t>
  </si>
  <si>
    <t>107011080</t>
  </si>
  <si>
    <t>Nakládání, skládání a překládání neulehlého výkopku nebo sypaniny ručně nakládání, z hornin třídy těžitelnosti II, skupiny 4 a 5</t>
  </si>
  <si>
    <t>https://podminky.urs.cz/item/CS_URS_2025_01/167111102</t>
  </si>
  <si>
    <t>11</t>
  </si>
  <si>
    <t>167151102</t>
  </si>
  <si>
    <t>Nakládání výkopku z hornin třídy těžitelnosti II skupiny 4 a 5 do 100 m3</t>
  </si>
  <si>
    <t>369566682</t>
  </si>
  <si>
    <t>Nakládání, skládání a překládání neulehlého výkopku nebo sypaniny strojně nakládání, množství do 100 m3, z horniny třídy těžitelnosti II, skupiny 4 a 5</t>
  </si>
  <si>
    <t>https://podminky.urs.cz/item/CS_URS_2025_01/167151102</t>
  </si>
  <si>
    <t>171201231</t>
  </si>
  <si>
    <t>Poplatek za uložení zeminy a kamení na recyklační skládce (skládkovné) kód odpadu 17 05 04</t>
  </si>
  <si>
    <t>t</t>
  </si>
  <si>
    <t>1446525185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</si>
  <si>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</si>
  <si>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</si>
  <si>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(47,52+21,045)*1,8</t>
  </si>
  <si>
    <t>13</t>
  </si>
  <si>
    <t>171251201</t>
  </si>
  <si>
    <t>Uložení sypaniny na skládky nebo meziskládky</t>
  </si>
  <si>
    <t>-282386275</t>
  </si>
  <si>
    <t>Uložení sypaniny na skládky nebo meziskládky bez hutnění s upravením uložené sypaniny do předepsaného tvaru</t>
  </si>
  <si>
    <t>https://podminky.urs.cz/item/CS_URS_2025_01/171251201</t>
  </si>
  <si>
    <t>14</t>
  </si>
  <si>
    <t>181951114</t>
  </si>
  <si>
    <t>Úprava pláně v hornině třídy těžitelnosti II skupiny 4 a 5 se zhutněním strojně</t>
  </si>
  <si>
    <t>-221732747</t>
  </si>
  <si>
    <t>Úprava pláně vyrovnáním výškových rozdílů strojně v hornině třídy těžitelnosti II, skupiny 4 a 5 se zhutněním</t>
  </si>
  <si>
    <t>https://podminky.urs.cz/item/CS_URS_2025_01/181951114</t>
  </si>
  <si>
    <t>Zakládání</t>
  </si>
  <si>
    <t>15</t>
  </si>
  <si>
    <t>275313811</t>
  </si>
  <si>
    <t>Základové patky z betonu tř. C 25/30</t>
  </si>
  <si>
    <t>145536974</t>
  </si>
  <si>
    <t>Základy z betonu prostého patky a bloky z betonu kamenem neprokládaného tř. C 25/30</t>
  </si>
  <si>
    <t>https://podminky.urs.cz/item/CS_URS_2025_01/275313811</t>
  </si>
  <si>
    <t>Poznámka k položce:_x000d_
patky pro nové zábradlí z prostého betonu</t>
  </si>
  <si>
    <t>10*(0,8*0,4*0,4)</t>
  </si>
  <si>
    <t>Svislé a kompletní konstrukce</t>
  </si>
  <si>
    <t>16</t>
  </si>
  <si>
    <t>339921132</t>
  </si>
  <si>
    <t>Osazování betonových palisád do betonového základu v řadě výšky prvku přes 0,5 do 1 m</t>
  </si>
  <si>
    <t>-1284972993</t>
  </si>
  <si>
    <t>Osazování palisád betonových v řadě se zabetonováním výšky palisády přes 500 do 1000 mm</t>
  </si>
  <si>
    <t>https://podminky.urs.cz/item/CS_URS_2025_01/339921132</t>
  </si>
  <si>
    <t>Poznámka k položce:_x000d_
Nové palisády jako hrany nových schodišťových stupňů (cca 30 schodů) 9,1ks palisád na jeden schod + palisády jako dělící zídka mezi komunikací a schodištěm</t>
  </si>
  <si>
    <t>hrany nových schodišťových stupňů</t>
  </si>
  <si>
    <t>30*1</t>
  </si>
  <si>
    <t>dělící zídka z palisád</t>
  </si>
  <si>
    <t>34</t>
  </si>
  <si>
    <t>17</t>
  </si>
  <si>
    <t>M</t>
  </si>
  <si>
    <t>59228408</t>
  </si>
  <si>
    <t>palisáda tyčová hranatá betonová 110x110mm v 600mm přírodní</t>
  </si>
  <si>
    <t>kus</t>
  </si>
  <si>
    <t>720426104</t>
  </si>
  <si>
    <t>9,1ks na bm</t>
  </si>
  <si>
    <t>36*9,1</t>
  </si>
  <si>
    <t>Komunikace pozemní</t>
  </si>
  <si>
    <t>18</t>
  </si>
  <si>
    <t>564871011</t>
  </si>
  <si>
    <t>Podklad ze štěrkodrtě ŠD plochy do 100 m2 tl 250 mm</t>
  </si>
  <si>
    <t>-121416758</t>
  </si>
  <si>
    <t>Podklad ze štěrkodrti ŠD s rozprostřením a zhutněním plochy jednotlivě do 100 m2, po zhutnění tl. 250 mm</t>
  </si>
  <si>
    <t>https://podminky.urs.cz/item/CS_URS_2025_01/564871011</t>
  </si>
  <si>
    <t>pod zámkovou dlažbu</t>
  </si>
  <si>
    <t>30*1*1</t>
  </si>
  <si>
    <t>19</t>
  </si>
  <si>
    <t>565135121</t>
  </si>
  <si>
    <t>Asfaltový beton vrstva podkladní ACP 16 (obalované kamenivo OKS) tl 50 mm š přes 3 m</t>
  </si>
  <si>
    <t>1464576207</t>
  </si>
  <si>
    <t>Asfaltový beton vrstva podkladní ACP 16 (obalované kamenivo střednězrnné - OKS) s rozprostřením a zhutněním v pruhu šířky přes 3 m, po zhutnění tl. 50 mm</t>
  </si>
  <si>
    <t>https://podminky.urs.cz/item/CS_URS_2025_01/565135121</t>
  </si>
  <si>
    <t>20</t>
  </si>
  <si>
    <t>567123812</t>
  </si>
  <si>
    <t>Podklad ze směsi stmelené cementem na dálnici SC C 8/10 (KSC I) tl 130 mm</t>
  </si>
  <si>
    <t>-870739189</t>
  </si>
  <si>
    <t>Podklad ze směsi stmelené cementem na dálnici a letištních plochách bez dilatačních spár, s rozprostřením a zhutněním SC C 8/10 (KSC I), po zhutnění tl. 130 mm</t>
  </si>
  <si>
    <t>https://podminky.urs.cz/item/CS_URS_2025_01/567123812</t>
  </si>
  <si>
    <t>573211109</t>
  </si>
  <si>
    <t>Postřik živičný spojovací z asfaltu v množství 0,50 kg/m2</t>
  </si>
  <si>
    <t>-1391834577</t>
  </si>
  <si>
    <t>Postřik spojovací PS bez posypu kamenivem z asfaltu silničního, v množství 0,50 kg/m2</t>
  </si>
  <si>
    <t>https://podminky.urs.cz/item/CS_URS_2025_01/573211109</t>
  </si>
  <si>
    <t>22</t>
  </si>
  <si>
    <t>577134121</t>
  </si>
  <si>
    <t>Asfaltový beton vrstva obrusná ACO 11+ (ABS) tř. I tl 40 mm š přes 3 m z nemodifikovaného asfaltu</t>
  </si>
  <si>
    <t>282088515</t>
  </si>
  <si>
    <t>Asfaltový beton vrstva obrusná ACO 11 (ABS) s rozprostřením a se zhutněním z nemodifikovaného asfaltu v pruhu šířky přes 3 m tř. I (ACO 11+), po zhutnění tl. 40 mm</t>
  </si>
  <si>
    <t>https://podminky.urs.cz/item/CS_URS_2025_01/577134121</t>
  </si>
  <si>
    <t>23</t>
  </si>
  <si>
    <t>577155122</t>
  </si>
  <si>
    <t>Asfaltový beton vrstva ložní ACL 16 (ABH) tl 60 mm š přes 3 m z nemodifikovaného asfaltu</t>
  </si>
  <si>
    <t>-2055671233</t>
  </si>
  <si>
    <t>Asfaltový beton vrstva ložní ACL 16 (ABH) s rozprostřením a zhutněním z nemodifikovaného asfaltu v pruhu šířky přes 3 m, po zhutnění tl. 60 mm</t>
  </si>
  <si>
    <t>https://podminky.urs.cz/item/CS_URS_2025_01/577155122</t>
  </si>
  <si>
    <t>24</t>
  </si>
  <si>
    <t>596211110</t>
  </si>
  <si>
    <t>Kladení zámkové dlažby komunikací pro pěší ručně tl 60 mm skupiny A pl do 50 m2</t>
  </si>
  <si>
    <t>266912883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</si>
  <si>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</si>
  <si>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https://podminky.urs.cz/item/CS_URS_2025_01/596211110</t>
  </si>
  <si>
    <t>Poznámka k položce:_x000d_
nové schodišťové stupně ze zámkové dlažby (plocha schodu 1x1m)</t>
  </si>
  <si>
    <t>25</t>
  </si>
  <si>
    <t>59245018</t>
  </si>
  <si>
    <t>dlažba skladebná betonová 200x100mm tl 60mm přírodní</t>
  </si>
  <si>
    <t>-544572964</t>
  </si>
  <si>
    <t>30*1,03 'Přepočtené koeficientem množství</t>
  </si>
  <si>
    <t>Ostatní konstrukce a práce, bourání</t>
  </si>
  <si>
    <t>26</t>
  </si>
  <si>
    <t>911111111R</t>
  </si>
  <si>
    <t>Montáž zábradlí ocelového dvoumadlového zabetonovaného</t>
  </si>
  <si>
    <t>1641543163</t>
  </si>
  <si>
    <t>Montáž zábradlí ocelového zabetonovaného</t>
  </si>
  <si>
    <t>Poznámka k položce:_x000d_
Nové dvoumadlové ocelové zábradlí výšky 1,1m zabetonovaného do betonových patek_x000d_
včetně výroby a montáže</t>
  </si>
  <si>
    <t>27</t>
  </si>
  <si>
    <t>916231212</t>
  </si>
  <si>
    <t>Osazení chodníkového obrubníku betonového stojatého bez boční opěry do lože z betonu prostého</t>
  </si>
  <si>
    <t>1381323244</t>
  </si>
  <si>
    <t>Osazení chodníkového obrubníku betonového se zřízením lože, s vyplněním a zatřením spár cementovou maltou stojatého bez boční opěry, do lože z betonu prostého</t>
  </si>
  <si>
    <t>https://podminky.urs.cz/item/CS_URS_2025_01/916231212</t>
  </si>
  <si>
    <t>Poznámka k položce:_x000d_
nové obruby podél komunikace</t>
  </si>
  <si>
    <t>34+42,3</t>
  </si>
  <si>
    <t>28</t>
  </si>
  <si>
    <t>59217017</t>
  </si>
  <si>
    <t>obrubník betonový chodníkový 1000x100x250mm</t>
  </si>
  <si>
    <t>324075261</t>
  </si>
  <si>
    <t>29</t>
  </si>
  <si>
    <t>919112111</t>
  </si>
  <si>
    <t>Řezání dilatačních spár š 4 mm hl do 60 mm příčných nebo podélných v živičném krytu</t>
  </si>
  <si>
    <t>-304707676</t>
  </si>
  <si>
    <t>Řezání dilatačních spár v živičném krytu příčných nebo podélných, šířky 4 mm, hloubky do 60 mm</t>
  </si>
  <si>
    <t>https://podminky.urs.cz/item/CS_URS_2025_01/919112111</t>
  </si>
  <si>
    <t>30</t>
  </si>
  <si>
    <t>919112211</t>
  </si>
  <si>
    <t>Řezání spár pro vytvoření komůrky š 10 mm hl 15 mm pro těsnící zálivku v živičném krytu</t>
  </si>
  <si>
    <t>-2079250457</t>
  </si>
  <si>
    <t>Řezání dilatačních spár v živičném krytu vytvoření komůrky pro těsnící zálivku šířky 10 mm, hloubky 15 mm</t>
  </si>
  <si>
    <t>https://podminky.urs.cz/item/CS_URS_2025_01/919112211</t>
  </si>
  <si>
    <t>31</t>
  </si>
  <si>
    <t>919121211</t>
  </si>
  <si>
    <t>Těsnění spár zálivkou za studena pro komůrky š 10 mm hl 15 mm bez těsnicího profilu</t>
  </si>
  <si>
    <t>-1217851477</t>
  </si>
  <si>
    <t>Utěsnění dilatačních spár zálivkou za studena v cementobetonovém nebo živičném krytu včetně adhezního nátěru bez těsnicího profilu pod zálivkou, pro komůrky šířky 10 mm, hloubky 15 mm</t>
  </si>
  <si>
    <t>https://podminky.urs.cz/item/CS_URS_2025_01/919121211</t>
  </si>
  <si>
    <t>32</t>
  </si>
  <si>
    <t>961044111</t>
  </si>
  <si>
    <t>Bourání základů z betonu prostého</t>
  </si>
  <si>
    <t>-915015860</t>
  </si>
  <si>
    <t>https://podminky.urs.cz/item/CS_URS_2025_01/961044111</t>
  </si>
  <si>
    <t>Poznámka k položce:_x000d_
demolice stávajících betonových schodů</t>
  </si>
  <si>
    <t>27,7*1*0,2</t>
  </si>
  <si>
    <t>2,5*1*0,2</t>
  </si>
  <si>
    <t>997</t>
  </si>
  <si>
    <t>Doprava suti a vybouraných hmot</t>
  </si>
  <si>
    <t>33</t>
  </si>
  <si>
    <t>997221571</t>
  </si>
  <si>
    <t>Vodorovná doprava vybouraných hmot do 1 km</t>
  </si>
  <si>
    <t>968384030</t>
  </si>
  <si>
    <t>Vodorovná doprava vybouraných hmot bez naložení, ale se složením a s hrubým urovnáním na vzdálenost do 1 km</t>
  </si>
  <si>
    <t>https://podminky.urs.cz/item/CS_URS_2025_01/997221571</t>
  </si>
  <si>
    <t>997221579</t>
  </si>
  <si>
    <t>Příplatek ZKD 1 km u vodorovné dopravy vybouraných hmot</t>
  </si>
  <si>
    <t>207665395</t>
  </si>
  <si>
    <t>Vodorovná doprava vybouraných hmot bez naložení, ale se složením a s hrubým urovnáním na vzdálenost Příplatek k ceně za každý další započatý 1 km přes 1 km</t>
  </si>
  <si>
    <t>https://podminky.urs.cz/item/CS_URS_2025_01/997221579</t>
  </si>
  <si>
    <t>35</t>
  </si>
  <si>
    <t>997221612</t>
  </si>
  <si>
    <t>Nakládání vybouraných hmot na dopravní prostředky pro vodorovnou dopravu</t>
  </si>
  <si>
    <t>-548552949</t>
  </si>
  <si>
    <t>Nakládání na dopravní prostředky pro vodorovnou dopravu vybouraných hmot</t>
  </si>
  <si>
    <t>https://podminky.urs.cz/item/CS_URS_2025_01/997221612</t>
  </si>
  <si>
    <t>36</t>
  </si>
  <si>
    <t>997221861</t>
  </si>
  <si>
    <t>Poplatek za uložení na recyklační skládce (skládkovné) stavebního odpadu z prostého betonu pod kódem 17 01 01</t>
  </si>
  <si>
    <t>1227173154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</si>
  <si>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</si>
  <si>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</si>
  <si>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Poznámka k položce:_x000d_
beton z demolic + obruby</t>
  </si>
  <si>
    <t>vypočítáno automaticky</t>
  </si>
  <si>
    <t>2,82</t>
  </si>
  <si>
    <t>37</t>
  </si>
  <si>
    <t>997221862</t>
  </si>
  <si>
    <t>Poplatek za uložení na recyklační skládce (skládkovné) stavebního odpadu z armovaného betonu pod kódem 17 01 01</t>
  </si>
  <si>
    <t>1051463816</t>
  </si>
  <si>
    <t>Poplatek za uložení stavebního odpadu na recyklační skládce (skládkovné) z armovaného betonu zatříděného do Katalogu odpadů pod kódem 17 01 01</t>
  </si>
  <si>
    <t>https://podminky.urs.cz/item/CS_URS_2025_01/997221862</t>
  </si>
  <si>
    <t>102,422</t>
  </si>
  <si>
    <t>38</t>
  </si>
  <si>
    <t>997221875</t>
  </si>
  <si>
    <t>Poplatek za uložení na recyklační skládce (skládkovné) stavebního odpadu asfaltového bez obsahu dehtu zatříděného do Katalogu odpadů pod kódem 17 03 02</t>
  </si>
  <si>
    <t>-1504103898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</si>
  <si>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</si>
  <si>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</si>
  <si>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26,185</t>
  </si>
  <si>
    <t>998</t>
  </si>
  <si>
    <t>Přesun hmot</t>
  </si>
  <si>
    <t>39</t>
  </si>
  <si>
    <t>998225111</t>
  </si>
  <si>
    <t>Přesun hmot pro pozemní komunikace s krytem z kamene, monolitickým betonovým nebo živičným</t>
  </si>
  <si>
    <t>-1472541265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</si>
  <si>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</si>
  <si>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</si>
  <si>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>VRN</t>
  </si>
  <si>
    <t>Vedlejší rozpočtové náklady</t>
  </si>
  <si>
    <t>VRN1</t>
  </si>
  <si>
    <t>Průzkumné, zeměměřičské a projektové práce</t>
  </si>
  <si>
    <t>40</t>
  </si>
  <si>
    <t>010001000</t>
  </si>
  <si>
    <t>kpl</t>
  </si>
  <si>
    <t>1024</t>
  </si>
  <si>
    <t>-1987411029</t>
  </si>
  <si>
    <t>https://podminky.urs.cz/item/CS_URS_2025_01/010001000</t>
  </si>
  <si>
    <t>Poznámka k položce:_x000d_
vytýčení inženýrských sítí</t>
  </si>
  <si>
    <t>VRN3</t>
  </si>
  <si>
    <t>Zařízení staveniště</t>
  </si>
  <si>
    <t>41</t>
  </si>
  <si>
    <t>030001000</t>
  </si>
  <si>
    <t>2012202308</t>
  </si>
  <si>
    <t>https://podminky.urs.cz/item/CS_URS_2025_01/030001000</t>
  </si>
  <si>
    <t>Poznámka k položce:_x000d_
Náklady na vodu, el. energii, buňkoviště</t>
  </si>
  <si>
    <t>VRN6</t>
  </si>
  <si>
    <t>Územní vlivy</t>
  </si>
  <si>
    <t>42</t>
  </si>
  <si>
    <t>060001000</t>
  </si>
  <si>
    <t>2008486124</t>
  </si>
  <si>
    <t>https://podminky.urs.cz/item/CS_URS_2025_01/060001000</t>
  </si>
  <si>
    <t>Poznámka k položce:_x000d_
Náklady na vyřízení DIO + dočasný zábor včetně pronájmu dočasných dopravních značek</t>
  </si>
  <si>
    <t>VRN9</t>
  </si>
  <si>
    <t>Ostatní náklady</t>
  </si>
  <si>
    <t>43</t>
  </si>
  <si>
    <t>090001000</t>
  </si>
  <si>
    <t>-1614437684</t>
  </si>
  <si>
    <t>https://podminky.urs.cz/item/CS_URS_2025_01/090001000</t>
  </si>
  <si>
    <t>Poznámka k položce:_x000d_
náklady na hutnící zkoušky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</si>
</sst>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130" TargetMode="External" /><Relationship Id="rId2" Type="http://schemas.openxmlformats.org/officeDocument/2006/relationships/hyperlink" Target="https://podminky.urs.cz/item/CS_URS_2025_01/113107177" TargetMode="External" /><Relationship Id="rId3" Type="http://schemas.openxmlformats.org/officeDocument/2006/relationships/hyperlink" Target="https://podminky.urs.cz/item/CS_URS_2025_01/113107181" TargetMode="External" /><Relationship Id="rId4" Type="http://schemas.openxmlformats.org/officeDocument/2006/relationships/hyperlink" Target="https://podminky.urs.cz/item/CS_URS_2025_01/113201112" TargetMode="External" /><Relationship Id="rId5" Type="http://schemas.openxmlformats.org/officeDocument/2006/relationships/hyperlink" Target="https://podminky.urs.cz/item/CS_URS_2025_01/113204111" TargetMode="External" /><Relationship Id="rId6" Type="http://schemas.openxmlformats.org/officeDocument/2006/relationships/hyperlink" Target="https://podminky.urs.cz/item/CS_URS_2025_01/122351102" TargetMode="External" /><Relationship Id="rId7" Type="http://schemas.openxmlformats.org/officeDocument/2006/relationships/hyperlink" Target="https://podminky.urs.cz/item/CS_URS_2025_01/132312131" TargetMode="External" /><Relationship Id="rId8" Type="http://schemas.openxmlformats.org/officeDocument/2006/relationships/hyperlink" Target="https://podminky.urs.cz/item/CS_URS_2025_01/162751137" TargetMode="External" /><Relationship Id="rId9" Type="http://schemas.openxmlformats.org/officeDocument/2006/relationships/hyperlink" Target="https://podminky.urs.cz/item/CS_URS_2025_01/162751139" TargetMode="External" /><Relationship Id="rId10" Type="http://schemas.openxmlformats.org/officeDocument/2006/relationships/hyperlink" Target="https://podminky.urs.cz/item/CS_URS_2025_01/167111102" TargetMode="External" /><Relationship Id="rId11" Type="http://schemas.openxmlformats.org/officeDocument/2006/relationships/hyperlink" Target="https://podminky.urs.cz/item/CS_URS_2025_01/167151102" TargetMode="External" /><Relationship Id="rId12" Type="http://schemas.openxmlformats.org/officeDocument/2006/relationships/hyperlink" Target="https://podminky.urs.cz/item/CS_URS_2025_01/171201231" TargetMode="External" /><Relationship Id="rId13" Type="http://schemas.openxmlformats.org/officeDocument/2006/relationships/hyperlink" Target="https://podminky.urs.cz/item/CS_URS_2025_01/171251201" TargetMode="External" /><Relationship Id="rId14" Type="http://schemas.openxmlformats.org/officeDocument/2006/relationships/hyperlink" Target="https://podminky.urs.cz/item/CS_URS_2025_01/181951114" TargetMode="External" /><Relationship Id="rId15" Type="http://schemas.openxmlformats.org/officeDocument/2006/relationships/hyperlink" Target="https://podminky.urs.cz/item/CS_URS_2025_01/275313811" TargetMode="External" /><Relationship Id="rId16" Type="http://schemas.openxmlformats.org/officeDocument/2006/relationships/hyperlink" Target="https://podminky.urs.cz/item/CS_URS_2025_01/339921132" TargetMode="External" /><Relationship Id="rId17" Type="http://schemas.openxmlformats.org/officeDocument/2006/relationships/hyperlink" Target="https://podminky.urs.cz/item/CS_URS_2025_01/564871011" TargetMode="External" /><Relationship Id="rId18" Type="http://schemas.openxmlformats.org/officeDocument/2006/relationships/hyperlink" Target="https://podminky.urs.cz/item/CS_URS_2025_01/565135121" TargetMode="External" /><Relationship Id="rId19" Type="http://schemas.openxmlformats.org/officeDocument/2006/relationships/hyperlink" Target="https://podminky.urs.cz/item/CS_URS_2025_01/567123812" TargetMode="External" /><Relationship Id="rId20" Type="http://schemas.openxmlformats.org/officeDocument/2006/relationships/hyperlink" Target="https://podminky.urs.cz/item/CS_URS_2025_01/573211109" TargetMode="External" /><Relationship Id="rId21" Type="http://schemas.openxmlformats.org/officeDocument/2006/relationships/hyperlink" Target="https://podminky.urs.cz/item/CS_URS_2025_01/577134121" TargetMode="External" /><Relationship Id="rId22" Type="http://schemas.openxmlformats.org/officeDocument/2006/relationships/hyperlink" Target="https://podminky.urs.cz/item/CS_URS_2025_01/577155122" TargetMode="External" /><Relationship Id="rId23" Type="http://schemas.openxmlformats.org/officeDocument/2006/relationships/hyperlink" Target="https://podminky.urs.cz/item/CS_URS_2025_01/596211110" TargetMode="External" /><Relationship Id="rId24" Type="http://schemas.openxmlformats.org/officeDocument/2006/relationships/hyperlink" Target="https://podminky.urs.cz/item/CS_URS_2025_01/916231212" TargetMode="External" /><Relationship Id="rId25" Type="http://schemas.openxmlformats.org/officeDocument/2006/relationships/hyperlink" Target="https://podminky.urs.cz/item/CS_URS_2025_01/919112111" TargetMode="External" /><Relationship Id="rId26" Type="http://schemas.openxmlformats.org/officeDocument/2006/relationships/hyperlink" Target="https://podminky.urs.cz/item/CS_URS_2025_01/919112211" TargetMode="External" /><Relationship Id="rId27" Type="http://schemas.openxmlformats.org/officeDocument/2006/relationships/hyperlink" Target="https://podminky.urs.cz/item/CS_URS_2025_01/919121211" TargetMode="External" /><Relationship Id="rId28" Type="http://schemas.openxmlformats.org/officeDocument/2006/relationships/hyperlink" Target="https://podminky.urs.cz/item/CS_URS_2025_01/961044111" TargetMode="External" /><Relationship Id="rId29" Type="http://schemas.openxmlformats.org/officeDocument/2006/relationships/hyperlink" Target="https://podminky.urs.cz/item/CS_URS_2025_01/997221571" TargetMode="External" /><Relationship Id="rId30" Type="http://schemas.openxmlformats.org/officeDocument/2006/relationships/hyperlink" Target="https://podminky.urs.cz/item/CS_URS_2025_01/997221579" TargetMode="External" /><Relationship Id="rId31" Type="http://schemas.openxmlformats.org/officeDocument/2006/relationships/hyperlink" Target="https://podminky.urs.cz/item/CS_URS_2025_01/997221612" TargetMode="External" /><Relationship Id="rId32" Type="http://schemas.openxmlformats.org/officeDocument/2006/relationships/hyperlink" Target="https://podminky.urs.cz/item/CS_URS_2025_01/997221861" TargetMode="External" /><Relationship Id="rId33" Type="http://schemas.openxmlformats.org/officeDocument/2006/relationships/hyperlink" Target="https://podminky.urs.cz/item/CS_URS_2025_01/997221862" TargetMode="External" /><Relationship Id="rId34" Type="http://schemas.openxmlformats.org/officeDocument/2006/relationships/hyperlink" Target="https://podminky.urs.cz/item/CS_URS_2025_01/997221875" TargetMode="External" /><Relationship Id="rId35" Type="http://schemas.openxmlformats.org/officeDocument/2006/relationships/hyperlink" Target="https://podminky.urs.cz/item/CS_URS_2025_01/998225111" TargetMode="External" /><Relationship Id="rId36" Type="http://schemas.openxmlformats.org/officeDocument/2006/relationships/hyperlink" Target="https://podminky.urs.cz/item/CS_URS_2025_01/010001000" TargetMode="External" /><Relationship Id="rId37" Type="http://schemas.openxmlformats.org/officeDocument/2006/relationships/hyperlink" Target="https://podminky.urs.cz/item/CS_URS_2025_01/030001000" TargetMode="External" /><Relationship Id="rId38" Type="http://schemas.openxmlformats.org/officeDocument/2006/relationships/hyperlink" Target="https://podminky.urs.cz/item/CS_URS_2025_01/060001000" TargetMode="External" /><Relationship Id="rId39" Type="http://schemas.openxmlformats.org/officeDocument/2006/relationships/hyperlink" Target="https://podminky.urs.cz/item/CS_URS_2025_01/090001000" TargetMode="External" /><Relationship Id="rId40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Opravy komunikací - Ústí nad Labem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25. 2. 2025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'03 - Oprava komunikace Pe...'!J30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'03 - Oprava komunikace Pe...'!P129</f>
        <v>0</v>
      </c>
      <c r="AV95" s="128">
        <f>'03 - Oprava komunikace Pe...'!J33</f>
        <v>0</v>
      </c>
      <c r="AW95" s="128">
        <f>'03 - Oprava komunikace Pe...'!J34</f>
        <v>0</v>
      </c>
      <c r="AX95" s="128">
        <f>'03 - Oprava komunikace Pe...'!J35</f>
        <v>0</v>
      </c>
      <c r="AY95" s="128">
        <f>'03 - Oprava komunikace Pe...'!J36</f>
        <v>0</v>
      </c>
      <c r="AZ95" s="128">
        <f>'03 - Oprava komunikace Pe...'!F33</f>
        <v>0</v>
      </c>
      <c r="BA95" s="128">
        <f>'03 - Oprava komunikace Pe...'!F34</f>
        <v>0</v>
      </c>
      <c r="BB95" s="128">
        <f>'03 - Oprava komunikace Pe...'!F35</f>
        <v>0</v>
      </c>
      <c r="BC95" s="128">
        <f>'03 - Oprava komunikace Pe...'!F36</f>
        <v>0</v>
      </c>
      <c r="BD95" s="130">
        <f>'03 - Oprava komunikace Pe...'!F37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W3uyDUn5HC2jo1tyPjcVOGxKFYVk0JSO4f7sCJgB8m28h86OBXg6ParojlWZORJy9ZmV3L8wHkzqJ0jzFUcrjg==" hashValue="/V/4VQbO5tLowwVjg2k0yA1m+SYgFL9KmMGY3Yih0PmkicnsNjfgqTPWhJeBNjNqGuHu2/Lf+w8ESwEIi/kL5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3 - Oprava komunikace P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hidden="1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6" t="s">
        <v>16</v>
      </c>
      <c r="L6" s="20"/>
    </row>
    <row r="7" hidden="1" s="1" customFormat="1" ht="16.5" customHeight="1">
      <c r="B7" s="20"/>
      <c r="E7" s="137" t="str">
        <f>'Rekapitulace zakázky'!K6</f>
        <v>Opravy komunikací - Ústí nad Labem</v>
      </c>
      <c r="F7" s="136"/>
      <c r="G7" s="136"/>
      <c r="H7" s="136"/>
      <c r="L7" s="20"/>
    </row>
    <row r="8" hidden="1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zakázky'!AN8</f>
        <v>25. 2. 2025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zakázky'!AN10="","",'Rekapitulace zakázky'!AN10)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tr">
        <f>IF('Rekapitulace zakázky'!E11="","",'Rekapitulace zakázky'!E11)</f>
        <v xml:space="preserve"> </v>
      </c>
      <c r="F15" s="38"/>
      <c r="G15" s="38"/>
      <c r="H15" s="38"/>
      <c r="I15" s="136" t="s">
        <v>26</v>
      </c>
      <c r="J15" s="139" t="str">
        <f>IF('Rekapitulace zakázky'!AN11="","",'Rekapitulace zakázky'!AN11)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9"/>
      <c r="G18" s="139"/>
      <c r="H18" s="139"/>
      <c r="I18" s="136" t="s">
        <v>26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tr">
        <f>IF('Rekapitulace zakázky'!E17="","",'Rekapitulace zakázky'!E17)</f>
        <v xml:space="preserve"> </v>
      </c>
      <c r="F21" s="38"/>
      <c r="G21" s="38"/>
      <c r="H21" s="38"/>
      <c r="I21" s="136" t="s">
        <v>26</v>
      </c>
      <c r="J21" s="139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zakázky'!AN19="","",'Rekapitulace zakázky'!AN19)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tr">
        <f>IF('Rekapitulace zakázky'!E20="","",'Rekapitulace zakázky'!E20)</f>
        <v xml:space="preserve"> </v>
      </c>
      <c r="F24" s="38"/>
      <c r="G24" s="38"/>
      <c r="H24" s="38"/>
      <c r="I24" s="136" t="s">
        <v>26</v>
      </c>
      <c r="J24" s="139" t="str">
        <f>IF('Rekapitulace zakázky'!AN20="","",'Rekapitulace zakázky'!AN20)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ROUND((SUM(BE129:BE385)),  2)</f>
        <v>0</v>
      </c>
      <c r="G33" s="38"/>
      <c r="H33" s="38"/>
      <c r="I33" s="151">
        <v>0.20999999999999999</v>
      </c>
      <c r="J33" s="150">
        <f>ROUND(((SUM(BE129:BE385))*I33),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6" t="s">
        <v>39</v>
      </c>
      <c r="F34" s="150">
        <f>ROUND((SUM(BF129:BF385)),  2)</f>
        <v>0</v>
      </c>
      <c r="G34" s="38"/>
      <c r="H34" s="38"/>
      <c r="I34" s="151">
        <v>0.12</v>
      </c>
      <c r="J34" s="150">
        <f>ROUND(((SUM(BF129:BF385))*I34),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ROUND((SUM(BG129:BG385)),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ROUND((SUM(BH129:BH385)),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ROUND((SUM(BI129:BI385)),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Opravy komunikací - Ústí nad Labem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Oprava komunikace Peškova 697/108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25. 2. 2025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J130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J131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J226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J233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J248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J296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98</v>
      </c>
      <c r="E103" s="184"/>
      <c r="F103" s="184"/>
      <c r="G103" s="184"/>
      <c r="H103" s="184"/>
      <c r="I103" s="184"/>
      <c r="J103" s="185">
        <f>J332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99</v>
      </c>
      <c r="E104" s="184"/>
      <c r="F104" s="184"/>
      <c r="G104" s="184"/>
      <c r="H104" s="184"/>
      <c r="I104" s="184"/>
      <c r="J104" s="185">
        <f>J361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100</v>
      </c>
      <c r="E105" s="178"/>
      <c r="F105" s="178"/>
      <c r="G105" s="178"/>
      <c r="H105" s="178"/>
      <c r="I105" s="178"/>
      <c r="J105" s="179">
        <f>J365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101</v>
      </c>
      <c r="E106" s="184"/>
      <c r="F106" s="184"/>
      <c r="G106" s="184"/>
      <c r="H106" s="184"/>
      <c r="I106" s="184"/>
      <c r="J106" s="185">
        <f>J366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102</v>
      </c>
      <c r="E107" s="184"/>
      <c r="F107" s="184"/>
      <c r="G107" s="184"/>
      <c r="H107" s="184"/>
      <c r="I107" s="184"/>
      <c r="J107" s="185">
        <f>J371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103</v>
      </c>
      <c r="E108" s="184"/>
      <c r="F108" s="184"/>
      <c r="G108" s="184"/>
      <c r="H108" s="184"/>
      <c r="I108" s="184"/>
      <c r="J108" s="185">
        <f>J376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104</v>
      </c>
      <c r="E109" s="184"/>
      <c r="F109" s="184"/>
      <c r="G109" s="184"/>
      <c r="H109" s="184"/>
      <c r="I109" s="184"/>
      <c r="J109" s="185">
        <f>J381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0" t="str">
        <f>E7</f>
        <v>Opravy komunikací - Ústí nad Labem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85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03 - Oprava komunikace Peškova 697/108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25. 2. 2025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32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87"/>
      <c r="B128" s="188"/>
      <c r="C128" s="189" t="s">
        <v>106</v>
      </c>
      <c r="D128" s="190" t="s">
        <v>58</v>
      </c>
      <c r="E128" s="190" t="s">
        <v>54</v>
      </c>
      <c r="F128" s="190" t="s">
        <v>55</v>
      </c>
      <c r="G128" s="190" t="s">
        <v>107</v>
      </c>
      <c r="H128" s="190" t="s">
        <v>108</v>
      </c>
      <c r="I128" s="190" t="s">
        <v>109</v>
      </c>
      <c r="J128" s="190" t="s">
        <v>89</v>
      </c>
      <c r="K128" s="191" t="s">
        <v>110</v>
      </c>
      <c r="L128" s="192"/>
      <c r="M128" s="100" t="s">
        <v>1</v>
      </c>
      <c r="N128" s="101" t="s">
        <v>37</v>
      </c>
      <c r="O128" s="101" t="s">
        <v>111</v>
      </c>
      <c r="P128" s="101" t="s">
        <v>112</v>
      </c>
      <c r="Q128" s="101" t="s">
        <v>113</v>
      </c>
      <c r="R128" s="101" t="s">
        <v>114</v>
      </c>
      <c r="S128" s="101" t="s">
        <v>115</v>
      </c>
      <c r="T128" s="102" t="s">
        <v>116</v>
      </c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</row>
    <row r="129" s="2" customFormat="1" ht="22.8" customHeight="1">
      <c r="A129" s="38"/>
      <c r="B129" s="39"/>
      <c r="C129" s="107" t="s">
        <v>117</v>
      </c>
      <c r="D129" s="40"/>
      <c r="E129" s="40"/>
      <c r="F129" s="40"/>
      <c r="G129" s="40"/>
      <c r="H129" s="40"/>
      <c r="I129" s="40"/>
      <c r="J129" s="193">
        <f>BK129</f>
        <v>0</v>
      </c>
      <c r="K129" s="40"/>
      <c r="L129" s="44"/>
      <c r="M129" s="103"/>
      <c r="N129" s="194"/>
      <c r="O129" s="104"/>
      <c r="P129" s="195">
        <f>P130+P365</f>
        <v>0</v>
      </c>
      <c r="Q129" s="104"/>
      <c r="R129" s="195">
        <f>R130+R365</f>
        <v>42.920831600000007</v>
      </c>
      <c r="S129" s="104"/>
      <c r="T129" s="196">
        <f>T130+T365</f>
        <v>131.4272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91</v>
      </c>
      <c r="BK129" s="197">
        <f>BK130+BK365</f>
        <v>0</v>
      </c>
    </row>
    <row r="130" s="12" customFormat="1" ht="25.92" customHeight="1">
      <c r="A130" s="12"/>
      <c r="B130" s="198"/>
      <c r="C130" s="199"/>
      <c r="D130" s="200" t="s">
        <v>72</v>
      </c>
      <c r="E130" s="201" t="s">
        <v>118</v>
      </c>
      <c r="F130" s="201" t="s">
        <v>119</v>
      </c>
      <c r="G130" s="199"/>
      <c r="H130" s="199"/>
      <c r="I130" s="202"/>
      <c r="J130" s="203">
        <f>BK130</f>
        <v>0</v>
      </c>
      <c r="K130" s="199"/>
      <c r="L130" s="204"/>
      <c r="M130" s="205"/>
      <c r="N130" s="206"/>
      <c r="O130" s="206"/>
      <c r="P130" s="207">
        <f>P131+P226+P233+P248+P296+P332+P361</f>
        <v>0</v>
      </c>
      <c r="Q130" s="206"/>
      <c r="R130" s="207">
        <f>R131+R226+R233+R248+R296+R332+R361</f>
        <v>42.920831600000007</v>
      </c>
      <c r="S130" s="206"/>
      <c r="T130" s="208">
        <f>T131+T226+T233+T248+T296+T332+T361</f>
        <v>131.4272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81</v>
      </c>
      <c r="AT130" s="210" t="s">
        <v>72</v>
      </c>
      <c r="AU130" s="210" t="s">
        <v>73</v>
      </c>
      <c r="AY130" s="209" t="s">
        <v>120</v>
      </c>
      <c r="BK130" s="211">
        <f>BK131+BK226+BK233+BK248+BK296+BK332+BK361</f>
        <v>0</v>
      </c>
    </row>
    <row r="131" s="12" customFormat="1" ht="22.8" customHeight="1">
      <c r="A131" s="12"/>
      <c r="B131" s="198"/>
      <c r="C131" s="199"/>
      <c r="D131" s="200" t="s">
        <v>72</v>
      </c>
      <c r="E131" s="212" t="s">
        <v>81</v>
      </c>
      <c r="F131" s="212" t="s">
        <v>121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SUM(P132:P225)</f>
        <v>0</v>
      </c>
      <c r="Q131" s="206"/>
      <c r="R131" s="207">
        <f>SUM(R132:R225)</f>
        <v>0</v>
      </c>
      <c r="S131" s="206"/>
      <c r="T131" s="208">
        <f>SUM(T132:T225)</f>
        <v>119.34719999999999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81</v>
      </c>
      <c r="AT131" s="210" t="s">
        <v>72</v>
      </c>
      <c r="AU131" s="210" t="s">
        <v>81</v>
      </c>
      <c r="AY131" s="209" t="s">
        <v>120</v>
      </c>
      <c r="BK131" s="211">
        <f>SUM(BK132:BK225)</f>
        <v>0</v>
      </c>
    </row>
    <row r="132" s="2" customFormat="1" ht="24.15" customHeight="1">
      <c r="A132" s="38"/>
      <c r="B132" s="39"/>
      <c r="C132" s="214" t="s">
        <v>81</v>
      </c>
      <c r="D132" s="214" t="s">
        <v>122</v>
      </c>
      <c r="E132" s="215" t="s">
        <v>123</v>
      </c>
      <c r="F132" s="216" t="s">
        <v>124</v>
      </c>
      <c r="G132" s="217" t="s">
        <v>125</v>
      </c>
      <c r="H132" s="218">
        <v>11.75</v>
      </c>
      <c r="I132" s="219"/>
      <c r="J132" s="220">
        <f>ROUND(I132*H132,2)</f>
        <v>0</v>
      </c>
      <c r="K132" s="216" t="s">
        <v>126</v>
      </c>
      <c r="L132" s="44"/>
      <c r="M132" s="221" t="s">
        <v>1</v>
      </c>
      <c r="N132" s="222" t="s">
        <v>38</v>
      </c>
      <c r="O132" s="91"/>
      <c r="P132" s="223">
        <f>O132*H132</f>
        <v>0</v>
      </c>
      <c r="Q132" s="223">
        <v>0</v>
      </c>
      <c r="R132" s="223">
        <f>Q132*H132</f>
        <v>0</v>
      </c>
      <c r="S132" s="223">
        <v>0.23999999999999999</v>
      </c>
      <c r="T132" s="224">
        <f>S132*H132</f>
        <v>2.8199999999999998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5" t="s">
        <v>127</v>
      </c>
      <c r="AT132" s="225" t="s">
        <v>122</v>
      </c>
      <c r="AU132" s="225" t="s">
        <v>83</v>
      </c>
      <c r="AY132" s="17" t="s">
        <v>120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81</v>
      </c>
      <c r="BK132" s="226">
        <f>ROUND(I132*H132,2)</f>
        <v>0</v>
      </c>
      <c r="BL132" s="17" t="s">
        <v>127</v>
      </c>
      <c r="BM132" s="225" t="s">
        <v>128</v>
      </c>
    </row>
    <row r="133" s="2" customFormat="1">
      <c r="A133" s="38"/>
      <c r="B133" s="39"/>
      <c r="C133" s="40"/>
      <c r="D133" s="227" t="s">
        <v>129</v>
      </c>
      <c r="E133" s="40"/>
      <c r="F133" s="228" t="s">
        <v>130</v>
      </c>
      <c r="G133" s="40"/>
      <c r="H133" s="40"/>
      <c r="I133" s="229"/>
      <c r="J133" s="40"/>
      <c r="K133" s="40"/>
      <c r="L133" s="44"/>
      <c r="M133" s="230"/>
      <c r="N133" s="23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83</v>
      </c>
    </row>
    <row r="134" s="2" customFormat="1">
      <c r="A134" s="38"/>
      <c r="B134" s="39"/>
      <c r="C134" s="40"/>
      <c r="D134" s="232" t="s">
        <v>131</v>
      </c>
      <c r="E134" s="40"/>
      <c r="F134" s="233" t="s">
        <v>132</v>
      </c>
      <c r="G134" s="40"/>
      <c r="H134" s="40"/>
      <c r="I134" s="229"/>
      <c r="J134" s="40"/>
      <c r="K134" s="40"/>
      <c r="L134" s="44"/>
      <c r="M134" s="230"/>
      <c r="N134" s="23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131</v>
      </c>
      <c r="AU134" s="17" t="s">
        <v>83</v>
      </c>
    </row>
    <row r="135" s="2" customFormat="1">
      <c r="A135" s="38"/>
      <c r="B135" s="39"/>
      <c r="C135" s="40"/>
      <c r="D135" s="227" t="s">
        <v>133</v>
      </c>
      <c r="E135" s="40"/>
      <c r="F135" s="234" t="s">
        <v>134</v>
      </c>
      <c r="G135" s="40"/>
      <c r="H135" s="40"/>
      <c r="I135" s="229"/>
      <c r="J135" s="40"/>
      <c r="K135" s="40"/>
      <c r="L135" s="44"/>
      <c r="M135" s="230"/>
      <c r="N135" s="23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83</v>
      </c>
    </row>
    <row r="136" s="13" customFormat="1">
      <c r="A136" s="13"/>
      <c r="B136" s="235"/>
      <c r="C136" s="236"/>
      <c r="D136" s="227" t="s">
        <v>135</v>
      </c>
      <c r="E136" s="237" t="s">
        <v>1</v>
      </c>
      <c r="F136" s="238" t="s">
        <v>136</v>
      </c>
      <c r="G136" s="236"/>
      <c r="H136" s="239">
        <v>11.75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135</v>
      </c>
      <c r="AU136" s="245" t="s">
        <v>83</v>
      </c>
      <c r="AV136" s="13" t="s">
        <v>83</v>
      </c>
      <c r="AW136" s="13" t="s">
        <v>30</v>
      </c>
      <c r="AX136" s="13" t="s">
        <v>73</v>
      </c>
      <c r="AY136" s="245" t="s">
        <v>120</v>
      </c>
    </row>
    <row r="137" s="14" customFormat="1">
      <c r="A137" s="14"/>
      <c r="B137" s="246"/>
      <c r="C137" s="247"/>
      <c r="D137" s="227" t="s">
        <v>135</v>
      </c>
      <c r="E137" s="248" t="s">
        <v>1</v>
      </c>
      <c r="F137" s="249" t="s">
        <v>137</v>
      </c>
      <c r="G137" s="247"/>
      <c r="H137" s="250">
        <v>11.75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135</v>
      </c>
      <c r="AU137" s="256" t="s">
        <v>83</v>
      </c>
      <c r="AV137" s="14" t="s">
        <v>127</v>
      </c>
      <c r="AW137" s="14" t="s">
        <v>30</v>
      </c>
      <c r="AX137" s="14" t="s">
        <v>81</v>
      </c>
      <c r="AY137" s="256" t="s">
        <v>120</v>
      </c>
    </row>
    <row r="138" s="2" customFormat="1" ht="33" customHeight="1">
      <c r="A138" s="38"/>
      <c r="B138" s="39"/>
      <c r="C138" s="214" t="s">
        <v>83</v>
      </c>
      <c r="D138" s="214" t="s">
        <v>122</v>
      </c>
      <c r="E138" s="215" t="s">
        <v>138</v>
      </c>
      <c r="F138" s="216" t="s">
        <v>139</v>
      </c>
      <c r="G138" s="217" t="s">
        <v>125</v>
      </c>
      <c r="H138" s="218">
        <v>143.40000000000001</v>
      </c>
      <c r="I138" s="219"/>
      <c r="J138" s="220">
        <f>ROUND(I138*H138,2)</f>
        <v>0</v>
      </c>
      <c r="K138" s="216" t="s">
        <v>126</v>
      </c>
      <c r="L138" s="44"/>
      <c r="M138" s="221" t="s">
        <v>1</v>
      </c>
      <c r="N138" s="222" t="s">
        <v>38</v>
      </c>
      <c r="O138" s="91"/>
      <c r="P138" s="223">
        <f>O138*H138</f>
        <v>0</v>
      </c>
      <c r="Q138" s="223">
        <v>0</v>
      </c>
      <c r="R138" s="223">
        <f>Q138*H138</f>
        <v>0</v>
      </c>
      <c r="S138" s="223">
        <v>0.63</v>
      </c>
      <c r="T138" s="224">
        <f>S138*H138</f>
        <v>90.341999999999999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127</v>
      </c>
      <c r="AT138" s="225" t="s">
        <v>122</v>
      </c>
      <c r="AU138" s="225" t="s">
        <v>83</v>
      </c>
      <c r="AY138" s="17" t="s">
        <v>120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81</v>
      </c>
      <c r="BK138" s="226">
        <f>ROUND(I138*H138,2)</f>
        <v>0</v>
      </c>
      <c r="BL138" s="17" t="s">
        <v>127</v>
      </c>
      <c r="BM138" s="225" t="s">
        <v>140</v>
      </c>
    </row>
    <row r="139" s="2" customFormat="1">
      <c r="A139" s="38"/>
      <c r="B139" s="39"/>
      <c r="C139" s="40"/>
      <c r="D139" s="227" t="s">
        <v>129</v>
      </c>
      <c r="E139" s="40"/>
      <c r="F139" s="228" t="s">
        <v>141</v>
      </c>
      <c r="G139" s="40"/>
      <c r="H139" s="40"/>
      <c r="I139" s="229"/>
      <c r="J139" s="40"/>
      <c r="K139" s="40"/>
      <c r="L139" s="44"/>
      <c r="M139" s="230"/>
      <c r="N139" s="23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83</v>
      </c>
    </row>
    <row r="140" s="2" customFormat="1">
      <c r="A140" s="38"/>
      <c r="B140" s="39"/>
      <c r="C140" s="40"/>
      <c r="D140" s="232" t="s">
        <v>131</v>
      </c>
      <c r="E140" s="40"/>
      <c r="F140" s="233" t="s">
        <v>142</v>
      </c>
      <c r="G140" s="40"/>
      <c r="H140" s="40"/>
      <c r="I140" s="229"/>
      <c r="J140" s="40"/>
      <c r="K140" s="40"/>
      <c r="L140" s="44"/>
      <c r="M140" s="230"/>
      <c r="N140" s="23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131</v>
      </c>
      <c r="AU140" s="17" t="s">
        <v>83</v>
      </c>
    </row>
    <row r="141" s="2" customFormat="1">
      <c r="A141" s="38"/>
      <c r="B141" s="39"/>
      <c r="C141" s="40"/>
      <c r="D141" s="227" t="s">
        <v>133</v>
      </c>
      <c r="E141" s="40"/>
      <c r="F141" s="234" t="s">
        <v>143</v>
      </c>
      <c r="G141" s="40"/>
      <c r="H141" s="40"/>
      <c r="I141" s="229"/>
      <c r="J141" s="40"/>
      <c r="K141" s="40"/>
      <c r="L141" s="44"/>
      <c r="M141" s="230"/>
      <c r="N141" s="23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133</v>
      </c>
      <c r="AU141" s="17" t="s">
        <v>83</v>
      </c>
    </row>
    <row r="142" s="13" customFormat="1">
      <c r="A142" s="13"/>
      <c r="B142" s="235"/>
      <c r="C142" s="236"/>
      <c r="D142" s="227" t="s">
        <v>135</v>
      </c>
      <c r="E142" s="237" t="s">
        <v>1</v>
      </c>
      <c r="F142" s="238" t="s">
        <v>144</v>
      </c>
      <c r="G142" s="236"/>
      <c r="H142" s="239">
        <v>125.8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135</v>
      </c>
      <c r="AU142" s="245" t="s">
        <v>83</v>
      </c>
      <c r="AV142" s="13" t="s">
        <v>83</v>
      </c>
      <c r="AW142" s="13" t="s">
        <v>30</v>
      </c>
      <c r="AX142" s="13" t="s">
        <v>73</v>
      </c>
      <c r="AY142" s="245" t="s">
        <v>120</v>
      </c>
    </row>
    <row r="143" s="13" customFormat="1">
      <c r="A143" s="13"/>
      <c r="B143" s="235"/>
      <c r="C143" s="236"/>
      <c r="D143" s="227" t="s">
        <v>135</v>
      </c>
      <c r="E143" s="237" t="s">
        <v>1</v>
      </c>
      <c r="F143" s="238" t="s">
        <v>145</v>
      </c>
      <c r="G143" s="236"/>
      <c r="H143" s="239">
        <v>17.600000000000001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135</v>
      </c>
      <c r="AU143" s="245" t="s">
        <v>83</v>
      </c>
      <c r="AV143" s="13" t="s">
        <v>83</v>
      </c>
      <c r="AW143" s="13" t="s">
        <v>30</v>
      </c>
      <c r="AX143" s="13" t="s">
        <v>73</v>
      </c>
      <c r="AY143" s="245" t="s">
        <v>120</v>
      </c>
    </row>
    <row r="144" s="14" customFormat="1">
      <c r="A144" s="14"/>
      <c r="B144" s="246"/>
      <c r="C144" s="247"/>
      <c r="D144" s="227" t="s">
        <v>135</v>
      </c>
      <c r="E144" s="248" t="s">
        <v>1</v>
      </c>
      <c r="F144" s="249" t="s">
        <v>137</v>
      </c>
      <c r="G144" s="247"/>
      <c r="H144" s="250">
        <v>143.40000000000001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135</v>
      </c>
      <c r="AU144" s="256" t="s">
        <v>83</v>
      </c>
      <c r="AV144" s="14" t="s">
        <v>127</v>
      </c>
      <c r="AW144" s="14" t="s">
        <v>30</v>
      </c>
      <c r="AX144" s="14" t="s">
        <v>81</v>
      </c>
      <c r="AY144" s="256" t="s">
        <v>120</v>
      </c>
    </row>
    <row r="145" s="2" customFormat="1" ht="24.15" customHeight="1">
      <c r="A145" s="38"/>
      <c r="B145" s="39"/>
      <c r="C145" s="214" t="s">
        <v>146</v>
      </c>
      <c r="D145" s="214" t="s">
        <v>122</v>
      </c>
      <c r="E145" s="215" t="s">
        <v>147</v>
      </c>
      <c r="F145" s="216" t="s">
        <v>148</v>
      </c>
      <c r="G145" s="217" t="s">
        <v>125</v>
      </c>
      <c r="H145" s="218">
        <v>143.40000000000001</v>
      </c>
      <c r="I145" s="219"/>
      <c r="J145" s="220">
        <f>ROUND(I145*H145,2)</f>
        <v>0</v>
      </c>
      <c r="K145" s="216" t="s">
        <v>126</v>
      </c>
      <c r="L145" s="44"/>
      <c r="M145" s="221" t="s">
        <v>1</v>
      </c>
      <c r="N145" s="222" t="s">
        <v>38</v>
      </c>
      <c r="O145" s="91"/>
      <c r="P145" s="223">
        <f>O145*H145</f>
        <v>0</v>
      </c>
      <c r="Q145" s="223">
        <v>0</v>
      </c>
      <c r="R145" s="223">
        <f>Q145*H145</f>
        <v>0</v>
      </c>
      <c r="S145" s="223">
        <v>0.098000000000000004</v>
      </c>
      <c r="T145" s="224">
        <f>S145*H145</f>
        <v>14.0532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5" t="s">
        <v>127</v>
      </c>
      <c r="AT145" s="225" t="s">
        <v>122</v>
      </c>
      <c r="AU145" s="225" t="s">
        <v>83</v>
      </c>
      <c r="AY145" s="17" t="s">
        <v>120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7" t="s">
        <v>81</v>
      </c>
      <c r="BK145" s="226">
        <f>ROUND(I145*H145,2)</f>
        <v>0</v>
      </c>
      <c r="BL145" s="17" t="s">
        <v>127</v>
      </c>
      <c r="BM145" s="225" t="s">
        <v>149</v>
      </c>
    </row>
    <row r="146" s="2" customFormat="1">
      <c r="A146" s="38"/>
      <c r="B146" s="39"/>
      <c r="C146" s="40"/>
      <c r="D146" s="227" t="s">
        <v>129</v>
      </c>
      <c r="E146" s="40"/>
      <c r="F146" s="228" t="s">
        <v>150</v>
      </c>
      <c r="G146" s="40"/>
      <c r="H146" s="40"/>
      <c r="I146" s="229"/>
      <c r="J146" s="40"/>
      <c r="K146" s="40"/>
      <c r="L146" s="44"/>
      <c r="M146" s="230"/>
      <c r="N146" s="23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83</v>
      </c>
    </row>
    <row r="147" s="2" customFormat="1">
      <c r="A147" s="38"/>
      <c r="B147" s="39"/>
      <c r="C147" s="40"/>
      <c r="D147" s="232" t="s">
        <v>131</v>
      </c>
      <c r="E147" s="40"/>
      <c r="F147" s="233" t="s">
        <v>151</v>
      </c>
      <c r="G147" s="40"/>
      <c r="H147" s="40"/>
      <c r="I147" s="229"/>
      <c r="J147" s="40"/>
      <c r="K147" s="40"/>
      <c r="L147" s="44"/>
      <c r="M147" s="230"/>
      <c r="N147" s="23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131</v>
      </c>
      <c r="AU147" s="17" t="s">
        <v>83</v>
      </c>
    </row>
    <row r="148" s="2" customFormat="1">
      <c r="A148" s="38"/>
      <c r="B148" s="39"/>
      <c r="C148" s="40"/>
      <c r="D148" s="227" t="s">
        <v>133</v>
      </c>
      <c r="E148" s="40"/>
      <c r="F148" s="234" t="s">
        <v>152</v>
      </c>
      <c r="G148" s="40"/>
      <c r="H148" s="40"/>
      <c r="I148" s="229"/>
      <c r="J148" s="40"/>
      <c r="K148" s="40"/>
      <c r="L148" s="44"/>
      <c r="M148" s="230"/>
      <c r="N148" s="23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133</v>
      </c>
      <c r="AU148" s="17" t="s">
        <v>83</v>
      </c>
    </row>
    <row r="149" s="13" customFormat="1">
      <c r="A149" s="13"/>
      <c r="B149" s="235"/>
      <c r="C149" s="236"/>
      <c r="D149" s="227" t="s">
        <v>135</v>
      </c>
      <c r="E149" s="237" t="s">
        <v>1</v>
      </c>
      <c r="F149" s="238" t="s">
        <v>144</v>
      </c>
      <c r="G149" s="236"/>
      <c r="H149" s="239">
        <v>125.8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135</v>
      </c>
      <c r="AU149" s="245" t="s">
        <v>83</v>
      </c>
      <c r="AV149" s="13" t="s">
        <v>83</v>
      </c>
      <c r="AW149" s="13" t="s">
        <v>30</v>
      </c>
      <c r="AX149" s="13" t="s">
        <v>73</v>
      </c>
      <c r="AY149" s="245" t="s">
        <v>120</v>
      </c>
    </row>
    <row r="150" s="13" customFormat="1">
      <c r="A150" s="13"/>
      <c r="B150" s="235"/>
      <c r="C150" s="236"/>
      <c r="D150" s="227" t="s">
        <v>135</v>
      </c>
      <c r="E150" s="237" t="s">
        <v>1</v>
      </c>
      <c r="F150" s="238" t="s">
        <v>145</v>
      </c>
      <c r="G150" s="236"/>
      <c r="H150" s="239">
        <v>17.600000000000001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135</v>
      </c>
      <c r="AU150" s="245" t="s">
        <v>83</v>
      </c>
      <c r="AV150" s="13" t="s">
        <v>83</v>
      </c>
      <c r="AW150" s="13" t="s">
        <v>30</v>
      </c>
      <c r="AX150" s="13" t="s">
        <v>73</v>
      </c>
      <c r="AY150" s="245" t="s">
        <v>120</v>
      </c>
    </row>
    <row r="151" s="14" customFormat="1">
      <c r="A151" s="14"/>
      <c r="B151" s="246"/>
      <c r="C151" s="247"/>
      <c r="D151" s="227" t="s">
        <v>135</v>
      </c>
      <c r="E151" s="248" t="s">
        <v>1</v>
      </c>
      <c r="F151" s="249" t="s">
        <v>137</v>
      </c>
      <c r="G151" s="247"/>
      <c r="H151" s="250">
        <v>143.40000000000001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135</v>
      </c>
      <c r="AU151" s="256" t="s">
        <v>83</v>
      </c>
      <c r="AV151" s="14" t="s">
        <v>127</v>
      </c>
      <c r="AW151" s="14" t="s">
        <v>30</v>
      </c>
      <c r="AX151" s="14" t="s">
        <v>81</v>
      </c>
      <c r="AY151" s="256" t="s">
        <v>120</v>
      </c>
    </row>
    <row r="152" s="2" customFormat="1" ht="16.5" customHeight="1">
      <c r="A152" s="38"/>
      <c r="B152" s="39"/>
      <c r="C152" s="214" t="s">
        <v>127</v>
      </c>
      <c r="D152" s="214" t="s">
        <v>122</v>
      </c>
      <c r="E152" s="215" t="s">
        <v>153</v>
      </c>
      <c r="F152" s="216" t="s">
        <v>154</v>
      </c>
      <c r="G152" s="217" t="s">
        <v>155</v>
      </c>
      <c r="H152" s="218">
        <v>36</v>
      </c>
      <c r="I152" s="219"/>
      <c r="J152" s="220">
        <f>ROUND(I152*H152,2)</f>
        <v>0</v>
      </c>
      <c r="K152" s="216" t="s">
        <v>126</v>
      </c>
      <c r="L152" s="44"/>
      <c r="M152" s="221" t="s">
        <v>1</v>
      </c>
      <c r="N152" s="222" t="s">
        <v>38</v>
      </c>
      <c r="O152" s="91"/>
      <c r="P152" s="223">
        <f>O152*H152</f>
        <v>0</v>
      </c>
      <c r="Q152" s="223">
        <v>0</v>
      </c>
      <c r="R152" s="223">
        <f>Q152*H152</f>
        <v>0</v>
      </c>
      <c r="S152" s="223">
        <v>0.28999999999999998</v>
      </c>
      <c r="T152" s="224">
        <f>S152*H152</f>
        <v>10.44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5" t="s">
        <v>127</v>
      </c>
      <c r="AT152" s="225" t="s">
        <v>122</v>
      </c>
      <c r="AU152" s="225" t="s">
        <v>83</v>
      </c>
      <c r="AY152" s="17" t="s">
        <v>120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7" t="s">
        <v>81</v>
      </c>
      <c r="BK152" s="226">
        <f>ROUND(I152*H152,2)</f>
        <v>0</v>
      </c>
      <c r="BL152" s="17" t="s">
        <v>127</v>
      </c>
      <c r="BM152" s="225" t="s">
        <v>156</v>
      </c>
    </row>
    <row r="153" s="2" customFormat="1">
      <c r="A153" s="38"/>
      <c r="B153" s="39"/>
      <c r="C153" s="40"/>
      <c r="D153" s="227" t="s">
        <v>129</v>
      </c>
      <c r="E153" s="40"/>
      <c r="F153" s="228" t="s">
        <v>157</v>
      </c>
      <c r="G153" s="40"/>
      <c r="H153" s="40"/>
      <c r="I153" s="229"/>
      <c r="J153" s="40"/>
      <c r="K153" s="40"/>
      <c r="L153" s="44"/>
      <c r="M153" s="230"/>
      <c r="N153" s="23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83</v>
      </c>
    </row>
    <row r="154" s="2" customFormat="1">
      <c r="A154" s="38"/>
      <c r="B154" s="39"/>
      <c r="C154" s="40"/>
      <c r="D154" s="232" t="s">
        <v>131</v>
      </c>
      <c r="E154" s="40"/>
      <c r="F154" s="233" t="s">
        <v>158</v>
      </c>
      <c r="G154" s="40"/>
      <c r="H154" s="40"/>
      <c r="I154" s="229"/>
      <c r="J154" s="40"/>
      <c r="K154" s="40"/>
      <c r="L154" s="44"/>
      <c r="M154" s="230"/>
      <c r="N154" s="23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131</v>
      </c>
      <c r="AU154" s="17" t="s">
        <v>83</v>
      </c>
    </row>
    <row r="155" s="2" customFormat="1">
      <c r="A155" s="38"/>
      <c r="B155" s="39"/>
      <c r="C155" s="40"/>
      <c r="D155" s="227" t="s">
        <v>133</v>
      </c>
      <c r="E155" s="40"/>
      <c r="F155" s="234" t="s">
        <v>159</v>
      </c>
      <c r="G155" s="40"/>
      <c r="H155" s="40"/>
      <c r="I155" s="229"/>
      <c r="J155" s="40"/>
      <c r="K155" s="40"/>
      <c r="L155" s="44"/>
      <c r="M155" s="230"/>
      <c r="N155" s="23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83</v>
      </c>
    </row>
    <row r="156" s="13" customFormat="1">
      <c r="A156" s="13"/>
      <c r="B156" s="235"/>
      <c r="C156" s="236"/>
      <c r="D156" s="227" t="s">
        <v>135</v>
      </c>
      <c r="E156" s="237" t="s">
        <v>1</v>
      </c>
      <c r="F156" s="238" t="s">
        <v>160</v>
      </c>
      <c r="G156" s="236"/>
      <c r="H156" s="239">
        <v>36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135</v>
      </c>
      <c r="AU156" s="245" t="s">
        <v>83</v>
      </c>
      <c r="AV156" s="13" t="s">
        <v>83</v>
      </c>
      <c r="AW156" s="13" t="s">
        <v>30</v>
      </c>
      <c r="AX156" s="13" t="s">
        <v>73</v>
      </c>
      <c r="AY156" s="245" t="s">
        <v>120</v>
      </c>
    </row>
    <row r="157" s="14" customFormat="1">
      <c r="A157" s="14"/>
      <c r="B157" s="246"/>
      <c r="C157" s="247"/>
      <c r="D157" s="227" t="s">
        <v>135</v>
      </c>
      <c r="E157" s="248" t="s">
        <v>1</v>
      </c>
      <c r="F157" s="249" t="s">
        <v>137</v>
      </c>
      <c r="G157" s="247"/>
      <c r="H157" s="250">
        <v>36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135</v>
      </c>
      <c r="AU157" s="256" t="s">
        <v>83</v>
      </c>
      <c r="AV157" s="14" t="s">
        <v>127</v>
      </c>
      <c r="AW157" s="14" t="s">
        <v>30</v>
      </c>
      <c r="AX157" s="14" t="s">
        <v>81</v>
      </c>
      <c r="AY157" s="256" t="s">
        <v>120</v>
      </c>
    </row>
    <row r="158" s="2" customFormat="1" ht="16.5" customHeight="1">
      <c r="A158" s="38"/>
      <c r="B158" s="39"/>
      <c r="C158" s="214" t="s">
        <v>161</v>
      </c>
      <c r="D158" s="214" t="s">
        <v>122</v>
      </c>
      <c r="E158" s="215" t="s">
        <v>162</v>
      </c>
      <c r="F158" s="216" t="s">
        <v>163</v>
      </c>
      <c r="G158" s="217" t="s">
        <v>155</v>
      </c>
      <c r="H158" s="218">
        <v>42.299999999999997</v>
      </c>
      <c r="I158" s="219"/>
      <c r="J158" s="220">
        <f>ROUND(I158*H158,2)</f>
        <v>0</v>
      </c>
      <c r="K158" s="216" t="s">
        <v>126</v>
      </c>
      <c r="L158" s="44"/>
      <c r="M158" s="221" t="s">
        <v>1</v>
      </c>
      <c r="N158" s="222" t="s">
        <v>38</v>
      </c>
      <c r="O158" s="91"/>
      <c r="P158" s="223">
        <f>O158*H158</f>
        <v>0</v>
      </c>
      <c r="Q158" s="223">
        <v>0</v>
      </c>
      <c r="R158" s="223">
        <f>Q158*H158</f>
        <v>0</v>
      </c>
      <c r="S158" s="223">
        <v>0.040000000000000001</v>
      </c>
      <c r="T158" s="224">
        <f>S158*H158</f>
        <v>1.692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127</v>
      </c>
      <c r="AT158" s="225" t="s">
        <v>122</v>
      </c>
      <c r="AU158" s="225" t="s">
        <v>83</v>
      </c>
      <c r="AY158" s="17" t="s">
        <v>120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81</v>
      </c>
      <c r="BK158" s="226">
        <f>ROUND(I158*H158,2)</f>
        <v>0</v>
      </c>
      <c r="BL158" s="17" t="s">
        <v>127</v>
      </c>
      <c r="BM158" s="225" t="s">
        <v>164</v>
      </c>
    </row>
    <row r="159" s="2" customFormat="1">
      <c r="A159" s="38"/>
      <c r="B159" s="39"/>
      <c r="C159" s="40"/>
      <c r="D159" s="227" t="s">
        <v>129</v>
      </c>
      <c r="E159" s="40"/>
      <c r="F159" s="228" t="s">
        <v>165</v>
      </c>
      <c r="G159" s="40"/>
      <c r="H159" s="40"/>
      <c r="I159" s="229"/>
      <c r="J159" s="40"/>
      <c r="K159" s="40"/>
      <c r="L159" s="44"/>
      <c r="M159" s="230"/>
      <c r="N159" s="23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129</v>
      </c>
      <c r="AU159" s="17" t="s">
        <v>83</v>
      </c>
    </row>
    <row r="160" s="2" customFormat="1">
      <c r="A160" s="38"/>
      <c r="B160" s="39"/>
      <c r="C160" s="40"/>
      <c r="D160" s="232" t="s">
        <v>131</v>
      </c>
      <c r="E160" s="40"/>
      <c r="F160" s="233" t="s">
        <v>166</v>
      </c>
      <c r="G160" s="40"/>
      <c r="H160" s="40"/>
      <c r="I160" s="229"/>
      <c r="J160" s="40"/>
      <c r="K160" s="40"/>
      <c r="L160" s="44"/>
      <c r="M160" s="230"/>
      <c r="N160" s="23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131</v>
      </c>
      <c r="AU160" s="17" t="s">
        <v>83</v>
      </c>
    </row>
    <row r="161" s="2" customFormat="1">
      <c r="A161" s="38"/>
      <c r="B161" s="39"/>
      <c r="C161" s="40"/>
      <c r="D161" s="227" t="s">
        <v>133</v>
      </c>
      <c r="E161" s="40"/>
      <c r="F161" s="234" t="s">
        <v>167</v>
      </c>
      <c r="G161" s="40"/>
      <c r="H161" s="40"/>
      <c r="I161" s="229"/>
      <c r="J161" s="40"/>
      <c r="K161" s="40"/>
      <c r="L161" s="44"/>
      <c r="M161" s="230"/>
      <c r="N161" s="23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133</v>
      </c>
      <c r="AU161" s="17" t="s">
        <v>83</v>
      </c>
    </row>
    <row r="162" s="13" customFormat="1">
      <c r="A162" s="13"/>
      <c r="B162" s="235"/>
      <c r="C162" s="236"/>
      <c r="D162" s="227" t="s">
        <v>135</v>
      </c>
      <c r="E162" s="237" t="s">
        <v>1</v>
      </c>
      <c r="F162" s="238" t="s">
        <v>168</v>
      </c>
      <c r="G162" s="236"/>
      <c r="H162" s="239">
        <v>42.299999999999997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135</v>
      </c>
      <c r="AU162" s="245" t="s">
        <v>83</v>
      </c>
      <c r="AV162" s="13" t="s">
        <v>83</v>
      </c>
      <c r="AW162" s="13" t="s">
        <v>30</v>
      </c>
      <c r="AX162" s="13" t="s">
        <v>73</v>
      </c>
      <c r="AY162" s="245" t="s">
        <v>120</v>
      </c>
    </row>
    <row r="163" s="14" customFormat="1">
      <c r="A163" s="14"/>
      <c r="B163" s="246"/>
      <c r="C163" s="247"/>
      <c r="D163" s="227" t="s">
        <v>135</v>
      </c>
      <c r="E163" s="248" t="s">
        <v>1</v>
      </c>
      <c r="F163" s="249" t="s">
        <v>137</v>
      </c>
      <c r="G163" s="247"/>
      <c r="H163" s="250">
        <v>42.299999999999997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135</v>
      </c>
      <c r="AU163" s="256" t="s">
        <v>83</v>
      </c>
      <c r="AV163" s="14" t="s">
        <v>127</v>
      </c>
      <c r="AW163" s="14" t="s">
        <v>30</v>
      </c>
      <c r="AX163" s="14" t="s">
        <v>81</v>
      </c>
      <c r="AY163" s="256" t="s">
        <v>120</v>
      </c>
    </row>
    <row r="164" s="2" customFormat="1" ht="33" customHeight="1">
      <c r="A164" s="38"/>
      <c r="B164" s="39"/>
      <c r="C164" s="214" t="s">
        <v>169</v>
      </c>
      <c r="D164" s="214" t="s">
        <v>122</v>
      </c>
      <c r="E164" s="215" t="s">
        <v>170</v>
      </c>
      <c r="F164" s="216" t="s">
        <v>171</v>
      </c>
      <c r="G164" s="217" t="s">
        <v>172</v>
      </c>
      <c r="H164" s="218">
        <v>47.520000000000003</v>
      </c>
      <c r="I164" s="219"/>
      <c r="J164" s="220">
        <f>ROUND(I164*H164,2)</f>
        <v>0</v>
      </c>
      <c r="K164" s="216" t="s">
        <v>126</v>
      </c>
      <c r="L164" s="44"/>
      <c r="M164" s="221" t="s">
        <v>1</v>
      </c>
      <c r="N164" s="222" t="s">
        <v>38</v>
      </c>
      <c r="O164" s="91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5" t="s">
        <v>127</v>
      </c>
      <c r="AT164" s="225" t="s">
        <v>122</v>
      </c>
      <c r="AU164" s="225" t="s">
        <v>83</v>
      </c>
      <c r="AY164" s="17" t="s">
        <v>120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7" t="s">
        <v>81</v>
      </c>
      <c r="BK164" s="226">
        <f>ROUND(I164*H164,2)</f>
        <v>0</v>
      </c>
      <c r="BL164" s="17" t="s">
        <v>127</v>
      </c>
      <c r="BM164" s="225" t="s">
        <v>173</v>
      </c>
    </row>
    <row r="165" s="2" customFormat="1">
      <c r="A165" s="38"/>
      <c r="B165" s="39"/>
      <c r="C165" s="40"/>
      <c r="D165" s="227" t="s">
        <v>129</v>
      </c>
      <c r="E165" s="40"/>
      <c r="F165" s="228" t="s">
        <v>174</v>
      </c>
      <c r="G165" s="40"/>
      <c r="H165" s="40"/>
      <c r="I165" s="229"/>
      <c r="J165" s="40"/>
      <c r="K165" s="40"/>
      <c r="L165" s="44"/>
      <c r="M165" s="230"/>
      <c r="N165" s="23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129</v>
      </c>
      <c r="AU165" s="17" t="s">
        <v>83</v>
      </c>
    </row>
    <row r="166" s="2" customFormat="1">
      <c r="A166" s="38"/>
      <c r="B166" s="39"/>
      <c r="C166" s="40"/>
      <c r="D166" s="232" t="s">
        <v>131</v>
      </c>
      <c r="E166" s="40"/>
      <c r="F166" s="233" t="s">
        <v>175</v>
      </c>
      <c r="G166" s="40"/>
      <c r="H166" s="40"/>
      <c r="I166" s="229"/>
      <c r="J166" s="40"/>
      <c r="K166" s="40"/>
      <c r="L166" s="44"/>
      <c r="M166" s="230"/>
      <c r="N166" s="23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131</v>
      </c>
      <c r="AU166" s="17" t="s">
        <v>83</v>
      </c>
    </row>
    <row r="167" s="2" customFormat="1">
      <c r="A167" s="38"/>
      <c r="B167" s="39"/>
      <c r="C167" s="40"/>
      <c r="D167" s="227" t="s">
        <v>133</v>
      </c>
      <c r="E167" s="40"/>
      <c r="F167" s="234" t="s">
        <v>176</v>
      </c>
      <c r="G167" s="40"/>
      <c r="H167" s="40"/>
      <c r="I167" s="229"/>
      <c r="J167" s="40"/>
      <c r="K167" s="40"/>
      <c r="L167" s="44"/>
      <c r="M167" s="230"/>
      <c r="N167" s="23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133</v>
      </c>
      <c r="AU167" s="17" t="s">
        <v>83</v>
      </c>
    </row>
    <row r="168" s="13" customFormat="1">
      <c r="A168" s="13"/>
      <c r="B168" s="235"/>
      <c r="C168" s="236"/>
      <c r="D168" s="227" t="s">
        <v>135</v>
      </c>
      <c r="E168" s="237" t="s">
        <v>1</v>
      </c>
      <c r="F168" s="238" t="s">
        <v>177</v>
      </c>
      <c r="G168" s="236"/>
      <c r="H168" s="239">
        <v>37.740000000000002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135</v>
      </c>
      <c r="AU168" s="245" t="s">
        <v>83</v>
      </c>
      <c r="AV168" s="13" t="s">
        <v>83</v>
      </c>
      <c r="AW168" s="13" t="s">
        <v>30</v>
      </c>
      <c r="AX168" s="13" t="s">
        <v>73</v>
      </c>
      <c r="AY168" s="245" t="s">
        <v>120</v>
      </c>
    </row>
    <row r="169" s="13" customFormat="1">
      <c r="A169" s="13"/>
      <c r="B169" s="235"/>
      <c r="C169" s="236"/>
      <c r="D169" s="227" t="s">
        <v>135</v>
      </c>
      <c r="E169" s="237" t="s">
        <v>1</v>
      </c>
      <c r="F169" s="238" t="s">
        <v>178</v>
      </c>
      <c r="G169" s="236"/>
      <c r="H169" s="239">
        <v>5.2800000000000002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135</v>
      </c>
      <c r="AU169" s="245" t="s">
        <v>83</v>
      </c>
      <c r="AV169" s="13" t="s">
        <v>83</v>
      </c>
      <c r="AW169" s="13" t="s">
        <v>30</v>
      </c>
      <c r="AX169" s="13" t="s">
        <v>73</v>
      </c>
      <c r="AY169" s="245" t="s">
        <v>120</v>
      </c>
    </row>
    <row r="170" s="13" customFormat="1">
      <c r="A170" s="13"/>
      <c r="B170" s="235"/>
      <c r="C170" s="236"/>
      <c r="D170" s="227" t="s">
        <v>135</v>
      </c>
      <c r="E170" s="237" t="s">
        <v>1</v>
      </c>
      <c r="F170" s="238" t="s">
        <v>179</v>
      </c>
      <c r="G170" s="236"/>
      <c r="H170" s="239">
        <v>4.5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135</v>
      </c>
      <c r="AU170" s="245" t="s">
        <v>83</v>
      </c>
      <c r="AV170" s="13" t="s">
        <v>83</v>
      </c>
      <c r="AW170" s="13" t="s">
        <v>30</v>
      </c>
      <c r="AX170" s="13" t="s">
        <v>73</v>
      </c>
      <c r="AY170" s="245" t="s">
        <v>120</v>
      </c>
    </row>
    <row r="171" s="14" customFormat="1">
      <c r="A171" s="14"/>
      <c r="B171" s="246"/>
      <c r="C171" s="247"/>
      <c r="D171" s="227" t="s">
        <v>135</v>
      </c>
      <c r="E171" s="248" t="s">
        <v>1</v>
      </c>
      <c r="F171" s="249" t="s">
        <v>137</v>
      </c>
      <c r="G171" s="247"/>
      <c r="H171" s="250">
        <v>47.520000000000003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135</v>
      </c>
      <c r="AU171" s="256" t="s">
        <v>83</v>
      </c>
      <c r="AV171" s="14" t="s">
        <v>127</v>
      </c>
      <c r="AW171" s="14" t="s">
        <v>30</v>
      </c>
      <c r="AX171" s="14" t="s">
        <v>81</v>
      </c>
      <c r="AY171" s="256" t="s">
        <v>120</v>
      </c>
    </row>
    <row r="172" s="2" customFormat="1" ht="37.8" customHeight="1">
      <c r="A172" s="38"/>
      <c r="B172" s="39"/>
      <c r="C172" s="214" t="s">
        <v>180</v>
      </c>
      <c r="D172" s="214" t="s">
        <v>122</v>
      </c>
      <c r="E172" s="215" t="s">
        <v>181</v>
      </c>
      <c r="F172" s="216" t="s">
        <v>182</v>
      </c>
      <c r="G172" s="217" t="s">
        <v>172</v>
      </c>
      <c r="H172" s="218">
        <v>21.045000000000002</v>
      </c>
      <c r="I172" s="219"/>
      <c r="J172" s="220">
        <f>ROUND(I172*H172,2)</f>
        <v>0</v>
      </c>
      <c r="K172" s="216" t="s">
        <v>126</v>
      </c>
      <c r="L172" s="44"/>
      <c r="M172" s="221" t="s">
        <v>1</v>
      </c>
      <c r="N172" s="222" t="s">
        <v>38</v>
      </c>
      <c r="O172" s="91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5" t="s">
        <v>127</v>
      </c>
      <c r="AT172" s="225" t="s">
        <v>122</v>
      </c>
      <c r="AU172" s="225" t="s">
        <v>83</v>
      </c>
      <c r="AY172" s="17" t="s">
        <v>120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7" t="s">
        <v>81</v>
      </c>
      <c r="BK172" s="226">
        <f>ROUND(I172*H172,2)</f>
        <v>0</v>
      </c>
      <c r="BL172" s="17" t="s">
        <v>127</v>
      </c>
      <c r="BM172" s="225" t="s">
        <v>183</v>
      </c>
    </row>
    <row r="173" s="2" customFormat="1">
      <c r="A173" s="38"/>
      <c r="B173" s="39"/>
      <c r="C173" s="40"/>
      <c r="D173" s="227" t="s">
        <v>129</v>
      </c>
      <c r="E173" s="40"/>
      <c r="F173" s="228" t="s">
        <v>184</v>
      </c>
      <c r="G173" s="40"/>
      <c r="H173" s="40"/>
      <c r="I173" s="229"/>
      <c r="J173" s="40"/>
      <c r="K173" s="40"/>
      <c r="L173" s="44"/>
      <c r="M173" s="230"/>
      <c r="N173" s="23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129</v>
      </c>
      <c r="AU173" s="17" t="s">
        <v>83</v>
      </c>
    </row>
    <row r="174" s="2" customFormat="1">
      <c r="A174" s="38"/>
      <c r="B174" s="39"/>
      <c r="C174" s="40"/>
      <c r="D174" s="232" t="s">
        <v>131</v>
      </c>
      <c r="E174" s="40"/>
      <c r="F174" s="233" t="s">
        <v>185</v>
      </c>
      <c r="G174" s="40"/>
      <c r="H174" s="40"/>
      <c r="I174" s="229"/>
      <c r="J174" s="40"/>
      <c r="K174" s="40"/>
      <c r="L174" s="44"/>
      <c r="M174" s="230"/>
      <c r="N174" s="23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131</v>
      </c>
      <c r="AU174" s="17" t="s">
        <v>83</v>
      </c>
    </row>
    <row r="175" s="15" customFormat="1">
      <c r="A175" s="15"/>
      <c r="B175" s="257"/>
      <c r="C175" s="258"/>
      <c r="D175" s="227" t="s">
        <v>135</v>
      </c>
      <c r="E175" s="259" t="s">
        <v>1</v>
      </c>
      <c r="F175" s="260" t="s">
        <v>186</v>
      </c>
      <c r="G175" s="258"/>
      <c r="H175" s="259" t="s">
        <v>1</v>
      </c>
      <c r="I175" s="261"/>
      <c r="J175" s="258"/>
      <c r="K175" s="258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135</v>
      </c>
      <c r="AU175" s="266" t="s">
        <v>83</v>
      </c>
      <c r="AV175" s="15" t="s">
        <v>81</v>
      </c>
      <c r="AW175" s="15" t="s">
        <v>30</v>
      </c>
      <c r="AX175" s="15" t="s">
        <v>73</v>
      </c>
      <c r="AY175" s="266" t="s">
        <v>120</v>
      </c>
    </row>
    <row r="176" s="13" customFormat="1">
      <c r="A176" s="13"/>
      <c r="B176" s="235"/>
      <c r="C176" s="236"/>
      <c r="D176" s="227" t="s">
        <v>135</v>
      </c>
      <c r="E176" s="237" t="s">
        <v>1</v>
      </c>
      <c r="F176" s="238" t="s">
        <v>187</v>
      </c>
      <c r="G176" s="236"/>
      <c r="H176" s="239">
        <v>5.0999999999999996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135</v>
      </c>
      <c r="AU176" s="245" t="s">
        <v>83</v>
      </c>
      <c r="AV176" s="13" t="s">
        <v>83</v>
      </c>
      <c r="AW176" s="13" t="s">
        <v>30</v>
      </c>
      <c r="AX176" s="13" t="s">
        <v>73</v>
      </c>
      <c r="AY176" s="245" t="s">
        <v>120</v>
      </c>
    </row>
    <row r="177" s="13" customFormat="1">
      <c r="A177" s="13"/>
      <c r="B177" s="235"/>
      <c r="C177" s="236"/>
      <c r="D177" s="227" t="s">
        <v>135</v>
      </c>
      <c r="E177" s="237" t="s">
        <v>1</v>
      </c>
      <c r="F177" s="238" t="s">
        <v>188</v>
      </c>
      <c r="G177" s="236"/>
      <c r="H177" s="239">
        <v>6.3449999999999998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135</v>
      </c>
      <c r="AU177" s="245" t="s">
        <v>83</v>
      </c>
      <c r="AV177" s="13" t="s">
        <v>83</v>
      </c>
      <c r="AW177" s="13" t="s">
        <v>30</v>
      </c>
      <c r="AX177" s="13" t="s">
        <v>73</v>
      </c>
      <c r="AY177" s="245" t="s">
        <v>120</v>
      </c>
    </row>
    <row r="178" s="15" customFormat="1">
      <c r="A178" s="15"/>
      <c r="B178" s="257"/>
      <c r="C178" s="258"/>
      <c r="D178" s="227" t="s">
        <v>135</v>
      </c>
      <c r="E178" s="259" t="s">
        <v>1</v>
      </c>
      <c r="F178" s="260" t="s">
        <v>189</v>
      </c>
      <c r="G178" s="258"/>
      <c r="H178" s="259" t="s">
        <v>1</v>
      </c>
      <c r="I178" s="261"/>
      <c r="J178" s="258"/>
      <c r="K178" s="258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135</v>
      </c>
      <c r="AU178" s="266" t="s">
        <v>83</v>
      </c>
      <c r="AV178" s="15" t="s">
        <v>81</v>
      </c>
      <c r="AW178" s="15" t="s">
        <v>30</v>
      </c>
      <c r="AX178" s="15" t="s">
        <v>73</v>
      </c>
      <c r="AY178" s="266" t="s">
        <v>120</v>
      </c>
    </row>
    <row r="179" s="13" customFormat="1">
      <c r="A179" s="13"/>
      <c r="B179" s="235"/>
      <c r="C179" s="236"/>
      <c r="D179" s="227" t="s">
        <v>135</v>
      </c>
      <c r="E179" s="237" t="s">
        <v>1</v>
      </c>
      <c r="F179" s="238" t="s">
        <v>190</v>
      </c>
      <c r="G179" s="236"/>
      <c r="H179" s="239">
        <v>4.5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135</v>
      </c>
      <c r="AU179" s="245" t="s">
        <v>83</v>
      </c>
      <c r="AV179" s="13" t="s">
        <v>83</v>
      </c>
      <c r="AW179" s="13" t="s">
        <v>30</v>
      </c>
      <c r="AX179" s="13" t="s">
        <v>73</v>
      </c>
      <c r="AY179" s="245" t="s">
        <v>120</v>
      </c>
    </row>
    <row r="180" s="13" customFormat="1">
      <c r="A180" s="13"/>
      <c r="B180" s="235"/>
      <c r="C180" s="236"/>
      <c r="D180" s="227" t="s">
        <v>135</v>
      </c>
      <c r="E180" s="237" t="s">
        <v>1</v>
      </c>
      <c r="F180" s="238" t="s">
        <v>187</v>
      </c>
      <c r="G180" s="236"/>
      <c r="H180" s="239">
        <v>5.0999999999999996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135</v>
      </c>
      <c r="AU180" s="245" t="s">
        <v>83</v>
      </c>
      <c r="AV180" s="13" t="s">
        <v>83</v>
      </c>
      <c r="AW180" s="13" t="s">
        <v>30</v>
      </c>
      <c r="AX180" s="13" t="s">
        <v>73</v>
      </c>
      <c r="AY180" s="245" t="s">
        <v>120</v>
      </c>
    </row>
    <row r="181" s="14" customFormat="1">
      <c r="A181" s="14"/>
      <c r="B181" s="246"/>
      <c r="C181" s="247"/>
      <c r="D181" s="227" t="s">
        <v>135</v>
      </c>
      <c r="E181" s="248" t="s">
        <v>1</v>
      </c>
      <c r="F181" s="249" t="s">
        <v>137</v>
      </c>
      <c r="G181" s="247"/>
      <c r="H181" s="250">
        <v>21.045000000000002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135</v>
      </c>
      <c r="AU181" s="256" t="s">
        <v>83</v>
      </c>
      <c r="AV181" s="14" t="s">
        <v>127</v>
      </c>
      <c r="AW181" s="14" t="s">
        <v>30</v>
      </c>
      <c r="AX181" s="14" t="s">
        <v>81</v>
      </c>
      <c r="AY181" s="256" t="s">
        <v>120</v>
      </c>
    </row>
    <row r="182" s="2" customFormat="1" ht="37.8" customHeight="1">
      <c r="A182" s="38"/>
      <c r="B182" s="39"/>
      <c r="C182" s="214" t="s">
        <v>191</v>
      </c>
      <c r="D182" s="214" t="s">
        <v>122</v>
      </c>
      <c r="E182" s="215" t="s">
        <v>192</v>
      </c>
      <c r="F182" s="216" t="s">
        <v>193</v>
      </c>
      <c r="G182" s="217" t="s">
        <v>172</v>
      </c>
      <c r="H182" s="218">
        <v>68.564999999999998</v>
      </c>
      <c r="I182" s="219"/>
      <c r="J182" s="220">
        <f>ROUND(I182*H182,2)</f>
        <v>0</v>
      </c>
      <c r="K182" s="216" t="s">
        <v>126</v>
      </c>
      <c r="L182" s="44"/>
      <c r="M182" s="221" t="s">
        <v>1</v>
      </c>
      <c r="N182" s="222" t="s">
        <v>38</v>
      </c>
      <c r="O182" s="91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5" t="s">
        <v>127</v>
      </c>
      <c r="AT182" s="225" t="s">
        <v>122</v>
      </c>
      <c r="AU182" s="225" t="s">
        <v>83</v>
      </c>
      <c r="AY182" s="17" t="s">
        <v>120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81</v>
      </c>
      <c r="BK182" s="226">
        <f>ROUND(I182*H182,2)</f>
        <v>0</v>
      </c>
      <c r="BL182" s="17" t="s">
        <v>127</v>
      </c>
      <c r="BM182" s="225" t="s">
        <v>194</v>
      </c>
    </row>
    <row r="183" s="2" customFormat="1">
      <c r="A183" s="38"/>
      <c r="B183" s="39"/>
      <c r="C183" s="40"/>
      <c r="D183" s="227" t="s">
        <v>129</v>
      </c>
      <c r="E183" s="40"/>
      <c r="F183" s="228" t="s">
        <v>195</v>
      </c>
      <c r="G183" s="40"/>
      <c r="H183" s="40"/>
      <c r="I183" s="229"/>
      <c r="J183" s="40"/>
      <c r="K183" s="40"/>
      <c r="L183" s="44"/>
      <c r="M183" s="230"/>
      <c r="N183" s="23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129</v>
      </c>
      <c r="AU183" s="17" t="s">
        <v>83</v>
      </c>
    </row>
    <row r="184" s="2" customFormat="1">
      <c r="A184" s="38"/>
      <c r="B184" s="39"/>
      <c r="C184" s="40"/>
      <c r="D184" s="232" t="s">
        <v>131</v>
      </c>
      <c r="E184" s="40"/>
      <c r="F184" s="233" t="s">
        <v>196</v>
      </c>
      <c r="G184" s="40"/>
      <c r="H184" s="40"/>
      <c r="I184" s="229"/>
      <c r="J184" s="40"/>
      <c r="K184" s="40"/>
      <c r="L184" s="44"/>
      <c r="M184" s="230"/>
      <c r="N184" s="23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131</v>
      </c>
      <c r="AU184" s="17" t="s">
        <v>83</v>
      </c>
    </row>
    <row r="185" s="2" customFormat="1">
      <c r="A185" s="38"/>
      <c r="B185" s="39"/>
      <c r="C185" s="40"/>
      <c r="D185" s="227" t="s">
        <v>133</v>
      </c>
      <c r="E185" s="40"/>
      <c r="F185" s="234" t="s">
        <v>197</v>
      </c>
      <c r="G185" s="40"/>
      <c r="H185" s="40"/>
      <c r="I185" s="229"/>
      <c r="J185" s="40"/>
      <c r="K185" s="40"/>
      <c r="L185" s="44"/>
      <c r="M185" s="230"/>
      <c r="N185" s="23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133</v>
      </c>
      <c r="AU185" s="17" t="s">
        <v>83</v>
      </c>
    </row>
    <row r="186" s="13" customFormat="1">
      <c r="A186" s="13"/>
      <c r="B186" s="235"/>
      <c r="C186" s="236"/>
      <c r="D186" s="227" t="s">
        <v>135</v>
      </c>
      <c r="E186" s="237" t="s">
        <v>1</v>
      </c>
      <c r="F186" s="238" t="s">
        <v>198</v>
      </c>
      <c r="G186" s="236"/>
      <c r="H186" s="239">
        <v>68.564999999999998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135</v>
      </c>
      <c r="AU186" s="245" t="s">
        <v>83</v>
      </c>
      <c r="AV186" s="13" t="s">
        <v>83</v>
      </c>
      <c r="AW186" s="13" t="s">
        <v>30</v>
      </c>
      <c r="AX186" s="13" t="s">
        <v>73</v>
      </c>
      <c r="AY186" s="245" t="s">
        <v>120</v>
      </c>
    </row>
    <row r="187" s="14" customFormat="1">
      <c r="A187" s="14"/>
      <c r="B187" s="246"/>
      <c r="C187" s="247"/>
      <c r="D187" s="227" t="s">
        <v>135</v>
      </c>
      <c r="E187" s="248" t="s">
        <v>1</v>
      </c>
      <c r="F187" s="249" t="s">
        <v>137</v>
      </c>
      <c r="G187" s="247"/>
      <c r="H187" s="250">
        <v>68.564999999999998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135</v>
      </c>
      <c r="AU187" s="256" t="s">
        <v>83</v>
      </c>
      <c r="AV187" s="14" t="s">
        <v>127</v>
      </c>
      <c r="AW187" s="14" t="s">
        <v>30</v>
      </c>
      <c r="AX187" s="14" t="s">
        <v>81</v>
      </c>
      <c r="AY187" s="256" t="s">
        <v>120</v>
      </c>
    </row>
    <row r="188" s="2" customFormat="1" ht="37.8" customHeight="1">
      <c r="A188" s="38"/>
      <c r="B188" s="39"/>
      <c r="C188" s="214" t="s">
        <v>199</v>
      </c>
      <c r="D188" s="214" t="s">
        <v>122</v>
      </c>
      <c r="E188" s="215" t="s">
        <v>200</v>
      </c>
      <c r="F188" s="216" t="s">
        <v>201</v>
      </c>
      <c r="G188" s="217" t="s">
        <v>172</v>
      </c>
      <c r="H188" s="218">
        <v>411.38999999999999</v>
      </c>
      <c r="I188" s="219"/>
      <c r="J188" s="220">
        <f>ROUND(I188*H188,2)</f>
        <v>0</v>
      </c>
      <c r="K188" s="216" t="s">
        <v>126</v>
      </c>
      <c r="L188" s="44"/>
      <c r="M188" s="221" t="s">
        <v>1</v>
      </c>
      <c r="N188" s="222" t="s">
        <v>38</v>
      </c>
      <c r="O188" s="91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5" t="s">
        <v>127</v>
      </c>
      <c r="AT188" s="225" t="s">
        <v>122</v>
      </c>
      <c r="AU188" s="225" t="s">
        <v>83</v>
      </c>
      <c r="AY188" s="17" t="s">
        <v>120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7" t="s">
        <v>81</v>
      </c>
      <c r="BK188" s="226">
        <f>ROUND(I188*H188,2)</f>
        <v>0</v>
      </c>
      <c r="BL188" s="17" t="s">
        <v>127</v>
      </c>
      <c r="BM188" s="225" t="s">
        <v>202</v>
      </c>
    </row>
    <row r="189" s="2" customFormat="1">
      <c r="A189" s="38"/>
      <c r="B189" s="39"/>
      <c r="C189" s="40"/>
      <c r="D189" s="227" t="s">
        <v>129</v>
      </c>
      <c r="E189" s="40"/>
      <c r="F189" s="228" t="s">
        <v>203</v>
      </c>
      <c r="G189" s="40"/>
      <c r="H189" s="40"/>
      <c r="I189" s="229"/>
      <c r="J189" s="40"/>
      <c r="K189" s="40"/>
      <c r="L189" s="44"/>
      <c r="M189" s="230"/>
      <c r="N189" s="23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129</v>
      </c>
      <c r="AU189" s="17" t="s">
        <v>83</v>
      </c>
    </row>
    <row r="190" s="2" customFormat="1">
      <c r="A190" s="38"/>
      <c r="B190" s="39"/>
      <c r="C190" s="40"/>
      <c r="D190" s="232" t="s">
        <v>131</v>
      </c>
      <c r="E190" s="40"/>
      <c r="F190" s="233" t="s">
        <v>204</v>
      </c>
      <c r="G190" s="40"/>
      <c r="H190" s="40"/>
      <c r="I190" s="229"/>
      <c r="J190" s="40"/>
      <c r="K190" s="40"/>
      <c r="L190" s="44"/>
      <c r="M190" s="230"/>
      <c r="N190" s="23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131</v>
      </c>
      <c r="AU190" s="17" t="s">
        <v>83</v>
      </c>
    </row>
    <row r="191" s="13" customFormat="1">
      <c r="A191" s="13"/>
      <c r="B191" s="235"/>
      <c r="C191" s="236"/>
      <c r="D191" s="227" t="s">
        <v>135</v>
      </c>
      <c r="E191" s="237" t="s">
        <v>1</v>
      </c>
      <c r="F191" s="238" t="s">
        <v>205</v>
      </c>
      <c r="G191" s="236"/>
      <c r="H191" s="239">
        <v>411.38999999999999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135</v>
      </c>
      <c r="AU191" s="245" t="s">
        <v>83</v>
      </c>
      <c r="AV191" s="13" t="s">
        <v>83</v>
      </c>
      <c r="AW191" s="13" t="s">
        <v>30</v>
      </c>
      <c r="AX191" s="13" t="s">
        <v>73</v>
      </c>
      <c r="AY191" s="245" t="s">
        <v>120</v>
      </c>
    </row>
    <row r="192" s="14" customFormat="1">
      <c r="A192" s="14"/>
      <c r="B192" s="246"/>
      <c r="C192" s="247"/>
      <c r="D192" s="227" t="s">
        <v>135</v>
      </c>
      <c r="E192" s="248" t="s">
        <v>1</v>
      </c>
      <c r="F192" s="249" t="s">
        <v>137</v>
      </c>
      <c r="G192" s="247"/>
      <c r="H192" s="250">
        <v>411.38999999999999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135</v>
      </c>
      <c r="AU192" s="256" t="s">
        <v>83</v>
      </c>
      <c r="AV192" s="14" t="s">
        <v>127</v>
      </c>
      <c r="AW192" s="14" t="s">
        <v>30</v>
      </c>
      <c r="AX192" s="14" t="s">
        <v>81</v>
      </c>
      <c r="AY192" s="256" t="s">
        <v>120</v>
      </c>
    </row>
    <row r="193" s="2" customFormat="1" ht="24.15" customHeight="1">
      <c r="A193" s="38"/>
      <c r="B193" s="39"/>
      <c r="C193" s="214" t="s">
        <v>206</v>
      </c>
      <c r="D193" s="214" t="s">
        <v>122</v>
      </c>
      <c r="E193" s="215" t="s">
        <v>207</v>
      </c>
      <c r="F193" s="216" t="s">
        <v>208</v>
      </c>
      <c r="G193" s="217" t="s">
        <v>172</v>
      </c>
      <c r="H193" s="218">
        <v>21.045000000000002</v>
      </c>
      <c r="I193" s="219"/>
      <c r="J193" s="220">
        <f>ROUND(I193*H193,2)</f>
        <v>0</v>
      </c>
      <c r="K193" s="216" t="s">
        <v>126</v>
      </c>
      <c r="L193" s="44"/>
      <c r="M193" s="221" t="s">
        <v>1</v>
      </c>
      <c r="N193" s="222" t="s">
        <v>38</v>
      </c>
      <c r="O193" s="91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127</v>
      </c>
      <c r="AT193" s="225" t="s">
        <v>122</v>
      </c>
      <c r="AU193" s="225" t="s">
        <v>83</v>
      </c>
      <c r="AY193" s="17" t="s">
        <v>120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81</v>
      </c>
      <c r="BK193" s="226">
        <f>ROUND(I193*H193,2)</f>
        <v>0</v>
      </c>
      <c r="BL193" s="17" t="s">
        <v>127</v>
      </c>
      <c r="BM193" s="225" t="s">
        <v>209</v>
      </c>
    </row>
    <row r="194" s="2" customFormat="1">
      <c r="A194" s="38"/>
      <c r="B194" s="39"/>
      <c r="C194" s="40"/>
      <c r="D194" s="227" t="s">
        <v>129</v>
      </c>
      <c r="E194" s="40"/>
      <c r="F194" s="228" t="s">
        <v>210</v>
      </c>
      <c r="G194" s="40"/>
      <c r="H194" s="40"/>
      <c r="I194" s="229"/>
      <c r="J194" s="40"/>
      <c r="K194" s="40"/>
      <c r="L194" s="44"/>
      <c r="M194" s="230"/>
      <c r="N194" s="23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83</v>
      </c>
    </row>
    <row r="195" s="2" customFormat="1">
      <c r="A195" s="38"/>
      <c r="B195" s="39"/>
      <c r="C195" s="40"/>
      <c r="D195" s="232" t="s">
        <v>131</v>
      </c>
      <c r="E195" s="40"/>
      <c r="F195" s="233" t="s">
        <v>211</v>
      </c>
      <c r="G195" s="40"/>
      <c r="H195" s="40"/>
      <c r="I195" s="229"/>
      <c r="J195" s="40"/>
      <c r="K195" s="40"/>
      <c r="L195" s="44"/>
      <c r="M195" s="230"/>
      <c r="N195" s="23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131</v>
      </c>
      <c r="AU195" s="17" t="s">
        <v>83</v>
      </c>
    </row>
    <row r="196" s="15" customFormat="1">
      <c r="A196" s="15"/>
      <c r="B196" s="257"/>
      <c r="C196" s="258"/>
      <c r="D196" s="227" t="s">
        <v>135</v>
      </c>
      <c r="E196" s="259" t="s">
        <v>1</v>
      </c>
      <c r="F196" s="260" t="s">
        <v>186</v>
      </c>
      <c r="G196" s="258"/>
      <c r="H196" s="259" t="s">
        <v>1</v>
      </c>
      <c r="I196" s="261"/>
      <c r="J196" s="258"/>
      <c r="K196" s="258"/>
      <c r="L196" s="262"/>
      <c r="M196" s="263"/>
      <c r="N196" s="264"/>
      <c r="O196" s="264"/>
      <c r="P196" s="264"/>
      <c r="Q196" s="264"/>
      <c r="R196" s="264"/>
      <c r="S196" s="264"/>
      <c r="T196" s="26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6" t="s">
        <v>135</v>
      </c>
      <c r="AU196" s="266" t="s">
        <v>83</v>
      </c>
      <c r="AV196" s="15" t="s">
        <v>81</v>
      </c>
      <c r="AW196" s="15" t="s">
        <v>30</v>
      </c>
      <c r="AX196" s="15" t="s">
        <v>73</v>
      </c>
      <c r="AY196" s="266" t="s">
        <v>120</v>
      </c>
    </row>
    <row r="197" s="13" customFormat="1">
      <c r="A197" s="13"/>
      <c r="B197" s="235"/>
      <c r="C197" s="236"/>
      <c r="D197" s="227" t="s">
        <v>135</v>
      </c>
      <c r="E197" s="237" t="s">
        <v>1</v>
      </c>
      <c r="F197" s="238" t="s">
        <v>187</v>
      </c>
      <c r="G197" s="236"/>
      <c r="H197" s="239">
        <v>5.0999999999999996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135</v>
      </c>
      <c r="AU197" s="245" t="s">
        <v>83</v>
      </c>
      <c r="AV197" s="13" t="s">
        <v>83</v>
      </c>
      <c r="AW197" s="13" t="s">
        <v>30</v>
      </c>
      <c r="AX197" s="13" t="s">
        <v>73</v>
      </c>
      <c r="AY197" s="245" t="s">
        <v>120</v>
      </c>
    </row>
    <row r="198" s="13" customFormat="1">
      <c r="A198" s="13"/>
      <c r="B198" s="235"/>
      <c r="C198" s="236"/>
      <c r="D198" s="227" t="s">
        <v>135</v>
      </c>
      <c r="E198" s="237" t="s">
        <v>1</v>
      </c>
      <c r="F198" s="238" t="s">
        <v>188</v>
      </c>
      <c r="G198" s="236"/>
      <c r="H198" s="239">
        <v>6.3449999999999998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135</v>
      </c>
      <c r="AU198" s="245" t="s">
        <v>83</v>
      </c>
      <c r="AV198" s="13" t="s">
        <v>83</v>
      </c>
      <c r="AW198" s="13" t="s">
        <v>30</v>
      </c>
      <c r="AX198" s="13" t="s">
        <v>73</v>
      </c>
      <c r="AY198" s="245" t="s">
        <v>120</v>
      </c>
    </row>
    <row r="199" s="15" customFormat="1">
      <c r="A199" s="15"/>
      <c r="B199" s="257"/>
      <c r="C199" s="258"/>
      <c r="D199" s="227" t="s">
        <v>135</v>
      </c>
      <c r="E199" s="259" t="s">
        <v>1</v>
      </c>
      <c r="F199" s="260" t="s">
        <v>189</v>
      </c>
      <c r="G199" s="258"/>
      <c r="H199" s="259" t="s">
        <v>1</v>
      </c>
      <c r="I199" s="261"/>
      <c r="J199" s="258"/>
      <c r="K199" s="258"/>
      <c r="L199" s="262"/>
      <c r="M199" s="263"/>
      <c r="N199" s="264"/>
      <c r="O199" s="264"/>
      <c r="P199" s="264"/>
      <c r="Q199" s="264"/>
      <c r="R199" s="264"/>
      <c r="S199" s="264"/>
      <c r="T199" s="26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6" t="s">
        <v>135</v>
      </c>
      <c r="AU199" s="266" t="s">
        <v>83</v>
      </c>
      <c r="AV199" s="15" t="s">
        <v>81</v>
      </c>
      <c r="AW199" s="15" t="s">
        <v>30</v>
      </c>
      <c r="AX199" s="15" t="s">
        <v>73</v>
      </c>
      <c r="AY199" s="266" t="s">
        <v>120</v>
      </c>
    </row>
    <row r="200" s="13" customFormat="1">
      <c r="A200" s="13"/>
      <c r="B200" s="235"/>
      <c r="C200" s="236"/>
      <c r="D200" s="227" t="s">
        <v>135</v>
      </c>
      <c r="E200" s="237" t="s">
        <v>1</v>
      </c>
      <c r="F200" s="238" t="s">
        <v>190</v>
      </c>
      <c r="G200" s="236"/>
      <c r="H200" s="239">
        <v>4.5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135</v>
      </c>
      <c r="AU200" s="245" t="s">
        <v>83</v>
      </c>
      <c r="AV200" s="13" t="s">
        <v>83</v>
      </c>
      <c r="AW200" s="13" t="s">
        <v>30</v>
      </c>
      <c r="AX200" s="13" t="s">
        <v>73</v>
      </c>
      <c r="AY200" s="245" t="s">
        <v>120</v>
      </c>
    </row>
    <row r="201" s="13" customFormat="1">
      <c r="A201" s="13"/>
      <c r="B201" s="235"/>
      <c r="C201" s="236"/>
      <c r="D201" s="227" t="s">
        <v>135</v>
      </c>
      <c r="E201" s="237" t="s">
        <v>1</v>
      </c>
      <c r="F201" s="238" t="s">
        <v>187</v>
      </c>
      <c r="G201" s="236"/>
      <c r="H201" s="239">
        <v>5.0999999999999996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135</v>
      </c>
      <c r="AU201" s="245" t="s">
        <v>83</v>
      </c>
      <c r="AV201" s="13" t="s">
        <v>83</v>
      </c>
      <c r="AW201" s="13" t="s">
        <v>30</v>
      </c>
      <c r="AX201" s="13" t="s">
        <v>73</v>
      </c>
      <c r="AY201" s="245" t="s">
        <v>120</v>
      </c>
    </row>
    <row r="202" s="14" customFormat="1">
      <c r="A202" s="14"/>
      <c r="B202" s="246"/>
      <c r="C202" s="247"/>
      <c r="D202" s="227" t="s">
        <v>135</v>
      </c>
      <c r="E202" s="248" t="s">
        <v>1</v>
      </c>
      <c r="F202" s="249" t="s">
        <v>137</v>
      </c>
      <c r="G202" s="247"/>
      <c r="H202" s="250">
        <v>21.045000000000002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135</v>
      </c>
      <c r="AU202" s="256" t="s">
        <v>83</v>
      </c>
      <c r="AV202" s="14" t="s">
        <v>127</v>
      </c>
      <c r="AW202" s="14" t="s">
        <v>30</v>
      </c>
      <c r="AX202" s="14" t="s">
        <v>81</v>
      </c>
      <c r="AY202" s="256" t="s">
        <v>120</v>
      </c>
    </row>
    <row r="203" s="2" customFormat="1" ht="24.15" customHeight="1">
      <c r="A203" s="38"/>
      <c r="B203" s="39"/>
      <c r="C203" s="214" t="s">
        <v>212</v>
      </c>
      <c r="D203" s="214" t="s">
        <v>122</v>
      </c>
      <c r="E203" s="215" t="s">
        <v>213</v>
      </c>
      <c r="F203" s="216" t="s">
        <v>214</v>
      </c>
      <c r="G203" s="217" t="s">
        <v>172</v>
      </c>
      <c r="H203" s="218">
        <v>47.520000000000003</v>
      </c>
      <c r="I203" s="219"/>
      <c r="J203" s="220">
        <f>ROUND(I203*H203,2)</f>
        <v>0</v>
      </c>
      <c r="K203" s="216" t="s">
        <v>126</v>
      </c>
      <c r="L203" s="44"/>
      <c r="M203" s="221" t="s">
        <v>1</v>
      </c>
      <c r="N203" s="222" t="s">
        <v>38</v>
      </c>
      <c r="O203" s="91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5" t="s">
        <v>127</v>
      </c>
      <c r="AT203" s="225" t="s">
        <v>122</v>
      </c>
      <c r="AU203" s="225" t="s">
        <v>83</v>
      </c>
      <c r="AY203" s="17" t="s">
        <v>120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7" t="s">
        <v>81</v>
      </c>
      <c r="BK203" s="226">
        <f>ROUND(I203*H203,2)</f>
        <v>0</v>
      </c>
      <c r="BL203" s="17" t="s">
        <v>127</v>
      </c>
      <c r="BM203" s="225" t="s">
        <v>215</v>
      </c>
    </row>
    <row r="204" s="2" customFormat="1">
      <c r="A204" s="38"/>
      <c r="B204" s="39"/>
      <c r="C204" s="40"/>
      <c r="D204" s="227" t="s">
        <v>129</v>
      </c>
      <c r="E204" s="40"/>
      <c r="F204" s="228" t="s">
        <v>216</v>
      </c>
      <c r="G204" s="40"/>
      <c r="H204" s="40"/>
      <c r="I204" s="229"/>
      <c r="J204" s="40"/>
      <c r="K204" s="40"/>
      <c r="L204" s="44"/>
      <c r="M204" s="230"/>
      <c r="N204" s="23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83</v>
      </c>
    </row>
    <row r="205" s="2" customFormat="1">
      <c r="A205" s="38"/>
      <c r="B205" s="39"/>
      <c r="C205" s="40"/>
      <c r="D205" s="232" t="s">
        <v>131</v>
      </c>
      <c r="E205" s="40"/>
      <c r="F205" s="233" t="s">
        <v>217</v>
      </c>
      <c r="G205" s="40"/>
      <c r="H205" s="40"/>
      <c r="I205" s="229"/>
      <c r="J205" s="40"/>
      <c r="K205" s="40"/>
      <c r="L205" s="44"/>
      <c r="M205" s="230"/>
      <c r="N205" s="23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131</v>
      </c>
      <c r="AU205" s="17" t="s">
        <v>83</v>
      </c>
    </row>
    <row r="206" s="13" customFormat="1">
      <c r="A206" s="13"/>
      <c r="B206" s="235"/>
      <c r="C206" s="236"/>
      <c r="D206" s="227" t="s">
        <v>135</v>
      </c>
      <c r="E206" s="237" t="s">
        <v>1</v>
      </c>
      <c r="F206" s="238" t="s">
        <v>177</v>
      </c>
      <c r="G206" s="236"/>
      <c r="H206" s="239">
        <v>37.740000000000002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135</v>
      </c>
      <c r="AU206" s="245" t="s">
        <v>83</v>
      </c>
      <c r="AV206" s="13" t="s">
        <v>83</v>
      </c>
      <c r="AW206" s="13" t="s">
        <v>30</v>
      </c>
      <c r="AX206" s="13" t="s">
        <v>73</v>
      </c>
      <c r="AY206" s="245" t="s">
        <v>120</v>
      </c>
    </row>
    <row r="207" s="13" customFormat="1">
      <c r="A207" s="13"/>
      <c r="B207" s="235"/>
      <c r="C207" s="236"/>
      <c r="D207" s="227" t="s">
        <v>135</v>
      </c>
      <c r="E207" s="237" t="s">
        <v>1</v>
      </c>
      <c r="F207" s="238" t="s">
        <v>178</v>
      </c>
      <c r="G207" s="236"/>
      <c r="H207" s="239">
        <v>5.2800000000000002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135</v>
      </c>
      <c r="AU207" s="245" t="s">
        <v>83</v>
      </c>
      <c r="AV207" s="13" t="s">
        <v>83</v>
      </c>
      <c r="AW207" s="13" t="s">
        <v>30</v>
      </c>
      <c r="AX207" s="13" t="s">
        <v>73</v>
      </c>
      <c r="AY207" s="245" t="s">
        <v>120</v>
      </c>
    </row>
    <row r="208" s="13" customFormat="1">
      <c r="A208" s="13"/>
      <c r="B208" s="235"/>
      <c r="C208" s="236"/>
      <c r="D208" s="227" t="s">
        <v>135</v>
      </c>
      <c r="E208" s="237" t="s">
        <v>1</v>
      </c>
      <c r="F208" s="238" t="s">
        <v>179</v>
      </c>
      <c r="G208" s="236"/>
      <c r="H208" s="239">
        <v>4.5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135</v>
      </c>
      <c r="AU208" s="245" t="s">
        <v>83</v>
      </c>
      <c r="AV208" s="13" t="s">
        <v>83</v>
      </c>
      <c r="AW208" s="13" t="s">
        <v>30</v>
      </c>
      <c r="AX208" s="13" t="s">
        <v>73</v>
      </c>
      <c r="AY208" s="245" t="s">
        <v>120</v>
      </c>
    </row>
    <row r="209" s="14" customFormat="1">
      <c r="A209" s="14"/>
      <c r="B209" s="246"/>
      <c r="C209" s="247"/>
      <c r="D209" s="227" t="s">
        <v>135</v>
      </c>
      <c r="E209" s="248" t="s">
        <v>1</v>
      </c>
      <c r="F209" s="249" t="s">
        <v>137</v>
      </c>
      <c r="G209" s="247"/>
      <c r="H209" s="250">
        <v>47.520000000000003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135</v>
      </c>
      <c r="AU209" s="256" t="s">
        <v>83</v>
      </c>
      <c r="AV209" s="14" t="s">
        <v>127</v>
      </c>
      <c r="AW209" s="14" t="s">
        <v>30</v>
      </c>
      <c r="AX209" s="14" t="s">
        <v>81</v>
      </c>
      <c r="AY209" s="256" t="s">
        <v>120</v>
      </c>
    </row>
    <row r="210" s="2" customFormat="1" ht="33" customHeight="1">
      <c r="A210" s="38"/>
      <c r="B210" s="39"/>
      <c r="C210" s="214" t="s">
        <v>8</v>
      </c>
      <c r="D210" s="214" t="s">
        <v>122</v>
      </c>
      <c r="E210" s="215" t="s">
        <v>218</v>
      </c>
      <c r="F210" s="216" t="s">
        <v>219</v>
      </c>
      <c r="G210" s="217" t="s">
        <v>220</v>
      </c>
      <c r="H210" s="218">
        <v>123.417</v>
      </c>
      <c r="I210" s="219"/>
      <c r="J210" s="220">
        <f>ROUND(I210*H210,2)</f>
        <v>0</v>
      </c>
      <c r="K210" s="216" t="s">
        <v>126</v>
      </c>
      <c r="L210" s="44"/>
      <c r="M210" s="221" t="s">
        <v>1</v>
      </c>
      <c r="N210" s="222" t="s">
        <v>38</v>
      </c>
      <c r="O210" s="91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5" t="s">
        <v>127</v>
      </c>
      <c r="AT210" s="225" t="s">
        <v>122</v>
      </c>
      <c r="AU210" s="225" t="s">
        <v>83</v>
      </c>
      <c r="AY210" s="17" t="s">
        <v>120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7" t="s">
        <v>81</v>
      </c>
      <c r="BK210" s="226">
        <f>ROUND(I210*H210,2)</f>
        <v>0</v>
      </c>
      <c r="BL210" s="17" t="s">
        <v>127</v>
      </c>
      <c r="BM210" s="225" t="s">
        <v>221</v>
      </c>
    </row>
    <row r="211" s="2" customFormat="1">
      <c r="A211" s="38"/>
      <c r="B211" s="39"/>
      <c r="C211" s="40"/>
      <c r="D211" s="227" t="s">
        <v>129</v>
      </c>
      <c r="E211" s="40"/>
      <c r="F211" s="228" t="s">
        <v>222</v>
      </c>
      <c r="G211" s="40"/>
      <c r="H211" s="40"/>
      <c r="I211" s="229"/>
      <c r="J211" s="40"/>
      <c r="K211" s="40"/>
      <c r="L211" s="44"/>
      <c r="M211" s="230"/>
      <c r="N211" s="23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129</v>
      </c>
      <c r="AU211" s="17" t="s">
        <v>83</v>
      </c>
    </row>
    <row r="212" s="2" customFormat="1">
      <c r="A212" s="38"/>
      <c r="B212" s="39"/>
      <c r="C212" s="40"/>
      <c r="D212" s="232" t="s">
        <v>131</v>
      </c>
      <c r="E212" s="40"/>
      <c r="F212" s="233" t="s">
        <v>223</v>
      </c>
      <c r="G212" s="40"/>
      <c r="H212" s="40"/>
      <c r="I212" s="229"/>
      <c r="J212" s="40"/>
      <c r="K212" s="40"/>
      <c r="L212" s="44"/>
      <c r="M212" s="230"/>
      <c r="N212" s="23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131</v>
      </c>
      <c r="AU212" s="17" t="s">
        <v>83</v>
      </c>
    </row>
    <row r="213" s="13" customFormat="1">
      <c r="A213" s="13"/>
      <c r="B213" s="235"/>
      <c r="C213" s="236"/>
      <c r="D213" s="227" t="s">
        <v>135</v>
      </c>
      <c r="E213" s="237" t="s">
        <v>1</v>
      </c>
      <c r="F213" s="238" t="s">
        <v>224</v>
      </c>
      <c r="G213" s="236"/>
      <c r="H213" s="239">
        <v>123.417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135</v>
      </c>
      <c r="AU213" s="245" t="s">
        <v>83</v>
      </c>
      <c r="AV213" s="13" t="s">
        <v>83</v>
      </c>
      <c r="AW213" s="13" t="s">
        <v>30</v>
      </c>
      <c r="AX213" s="13" t="s">
        <v>73</v>
      </c>
      <c r="AY213" s="245" t="s">
        <v>120</v>
      </c>
    </row>
    <row r="214" s="14" customFormat="1">
      <c r="A214" s="14"/>
      <c r="B214" s="246"/>
      <c r="C214" s="247"/>
      <c r="D214" s="227" t="s">
        <v>135</v>
      </c>
      <c r="E214" s="248" t="s">
        <v>1</v>
      </c>
      <c r="F214" s="249" t="s">
        <v>137</v>
      </c>
      <c r="G214" s="247"/>
      <c r="H214" s="250">
        <v>123.417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135</v>
      </c>
      <c r="AU214" s="256" t="s">
        <v>83</v>
      </c>
      <c r="AV214" s="14" t="s">
        <v>127</v>
      </c>
      <c r="AW214" s="14" t="s">
        <v>30</v>
      </c>
      <c r="AX214" s="14" t="s">
        <v>81</v>
      </c>
      <c r="AY214" s="256" t="s">
        <v>120</v>
      </c>
    </row>
    <row r="215" s="2" customFormat="1" ht="16.5" customHeight="1">
      <c r="A215" s="38"/>
      <c r="B215" s="39"/>
      <c r="C215" s="214" t="s">
        <v>225</v>
      </c>
      <c r="D215" s="214" t="s">
        <v>122</v>
      </c>
      <c r="E215" s="215" t="s">
        <v>226</v>
      </c>
      <c r="F215" s="216" t="s">
        <v>227</v>
      </c>
      <c r="G215" s="217" t="s">
        <v>172</v>
      </c>
      <c r="H215" s="218">
        <v>68.564999999999998</v>
      </c>
      <c r="I215" s="219"/>
      <c r="J215" s="220">
        <f>ROUND(I215*H215,2)</f>
        <v>0</v>
      </c>
      <c r="K215" s="216" t="s">
        <v>126</v>
      </c>
      <c r="L215" s="44"/>
      <c r="M215" s="221" t="s">
        <v>1</v>
      </c>
      <c r="N215" s="222" t="s">
        <v>38</v>
      </c>
      <c r="O215" s="91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5" t="s">
        <v>127</v>
      </c>
      <c r="AT215" s="225" t="s">
        <v>122</v>
      </c>
      <c r="AU215" s="225" t="s">
        <v>83</v>
      </c>
      <c r="AY215" s="17" t="s">
        <v>120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7" t="s">
        <v>81</v>
      </c>
      <c r="BK215" s="226">
        <f>ROUND(I215*H215,2)</f>
        <v>0</v>
      </c>
      <c r="BL215" s="17" t="s">
        <v>127</v>
      </c>
      <c r="BM215" s="225" t="s">
        <v>228</v>
      </c>
    </row>
    <row r="216" s="2" customFormat="1">
      <c r="A216" s="38"/>
      <c r="B216" s="39"/>
      <c r="C216" s="40"/>
      <c r="D216" s="227" t="s">
        <v>129</v>
      </c>
      <c r="E216" s="40"/>
      <c r="F216" s="228" t="s">
        <v>229</v>
      </c>
      <c r="G216" s="40"/>
      <c r="H216" s="40"/>
      <c r="I216" s="229"/>
      <c r="J216" s="40"/>
      <c r="K216" s="40"/>
      <c r="L216" s="44"/>
      <c r="M216" s="230"/>
      <c r="N216" s="23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129</v>
      </c>
      <c r="AU216" s="17" t="s">
        <v>83</v>
      </c>
    </row>
    <row r="217" s="2" customFormat="1">
      <c r="A217" s="38"/>
      <c r="B217" s="39"/>
      <c r="C217" s="40"/>
      <c r="D217" s="232" t="s">
        <v>131</v>
      </c>
      <c r="E217" s="40"/>
      <c r="F217" s="233" t="s">
        <v>230</v>
      </c>
      <c r="G217" s="40"/>
      <c r="H217" s="40"/>
      <c r="I217" s="229"/>
      <c r="J217" s="40"/>
      <c r="K217" s="40"/>
      <c r="L217" s="44"/>
      <c r="M217" s="230"/>
      <c r="N217" s="23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131</v>
      </c>
      <c r="AU217" s="17" t="s">
        <v>83</v>
      </c>
    </row>
    <row r="218" s="13" customFormat="1">
      <c r="A218" s="13"/>
      <c r="B218" s="235"/>
      <c r="C218" s="236"/>
      <c r="D218" s="227" t="s">
        <v>135</v>
      </c>
      <c r="E218" s="237" t="s">
        <v>1</v>
      </c>
      <c r="F218" s="238" t="s">
        <v>198</v>
      </c>
      <c r="G218" s="236"/>
      <c r="H218" s="239">
        <v>68.564999999999998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135</v>
      </c>
      <c r="AU218" s="245" t="s">
        <v>83</v>
      </c>
      <c r="AV218" s="13" t="s">
        <v>83</v>
      </c>
      <c r="AW218" s="13" t="s">
        <v>30</v>
      </c>
      <c r="AX218" s="13" t="s">
        <v>73</v>
      </c>
      <c r="AY218" s="245" t="s">
        <v>120</v>
      </c>
    </row>
    <row r="219" s="14" customFormat="1">
      <c r="A219" s="14"/>
      <c r="B219" s="246"/>
      <c r="C219" s="247"/>
      <c r="D219" s="227" t="s">
        <v>135</v>
      </c>
      <c r="E219" s="248" t="s">
        <v>1</v>
      </c>
      <c r="F219" s="249" t="s">
        <v>137</v>
      </c>
      <c r="G219" s="247"/>
      <c r="H219" s="250">
        <v>68.564999999999998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135</v>
      </c>
      <c r="AU219" s="256" t="s">
        <v>83</v>
      </c>
      <c r="AV219" s="14" t="s">
        <v>127</v>
      </c>
      <c r="AW219" s="14" t="s">
        <v>30</v>
      </c>
      <c r="AX219" s="14" t="s">
        <v>81</v>
      </c>
      <c r="AY219" s="256" t="s">
        <v>120</v>
      </c>
    </row>
    <row r="220" s="2" customFormat="1" ht="24.15" customHeight="1">
      <c r="A220" s="38"/>
      <c r="B220" s="39"/>
      <c r="C220" s="214" t="s">
        <v>231</v>
      </c>
      <c r="D220" s="214" t="s">
        <v>122</v>
      </c>
      <c r="E220" s="215" t="s">
        <v>232</v>
      </c>
      <c r="F220" s="216" t="s">
        <v>233</v>
      </c>
      <c r="G220" s="217" t="s">
        <v>125</v>
      </c>
      <c r="H220" s="218">
        <v>143.40000000000001</v>
      </c>
      <c r="I220" s="219"/>
      <c r="J220" s="220">
        <f>ROUND(I220*H220,2)</f>
        <v>0</v>
      </c>
      <c r="K220" s="216" t="s">
        <v>126</v>
      </c>
      <c r="L220" s="44"/>
      <c r="M220" s="221" t="s">
        <v>1</v>
      </c>
      <c r="N220" s="222" t="s">
        <v>38</v>
      </c>
      <c r="O220" s="91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5" t="s">
        <v>127</v>
      </c>
      <c r="AT220" s="225" t="s">
        <v>122</v>
      </c>
      <c r="AU220" s="225" t="s">
        <v>83</v>
      </c>
      <c r="AY220" s="17" t="s">
        <v>120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7" t="s">
        <v>81</v>
      </c>
      <c r="BK220" s="226">
        <f>ROUND(I220*H220,2)</f>
        <v>0</v>
      </c>
      <c r="BL220" s="17" t="s">
        <v>127</v>
      </c>
      <c r="BM220" s="225" t="s">
        <v>234</v>
      </c>
    </row>
    <row r="221" s="2" customFormat="1">
      <c r="A221" s="38"/>
      <c r="B221" s="39"/>
      <c r="C221" s="40"/>
      <c r="D221" s="227" t="s">
        <v>129</v>
      </c>
      <c r="E221" s="40"/>
      <c r="F221" s="228" t="s">
        <v>235</v>
      </c>
      <c r="G221" s="40"/>
      <c r="H221" s="40"/>
      <c r="I221" s="229"/>
      <c r="J221" s="40"/>
      <c r="K221" s="40"/>
      <c r="L221" s="44"/>
      <c r="M221" s="230"/>
      <c r="N221" s="23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83</v>
      </c>
    </row>
    <row r="222" s="2" customFormat="1">
      <c r="A222" s="38"/>
      <c r="B222" s="39"/>
      <c r="C222" s="40"/>
      <c r="D222" s="232" t="s">
        <v>131</v>
      </c>
      <c r="E222" s="40"/>
      <c r="F222" s="233" t="s">
        <v>236</v>
      </c>
      <c r="G222" s="40"/>
      <c r="H222" s="40"/>
      <c r="I222" s="229"/>
      <c r="J222" s="40"/>
      <c r="K222" s="40"/>
      <c r="L222" s="44"/>
      <c r="M222" s="230"/>
      <c r="N222" s="23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131</v>
      </c>
      <c r="AU222" s="17" t="s">
        <v>83</v>
      </c>
    </row>
    <row r="223" s="13" customFormat="1">
      <c r="A223" s="13"/>
      <c r="B223" s="235"/>
      <c r="C223" s="236"/>
      <c r="D223" s="227" t="s">
        <v>135</v>
      </c>
      <c r="E223" s="237" t="s">
        <v>1</v>
      </c>
      <c r="F223" s="238" t="s">
        <v>144</v>
      </c>
      <c r="G223" s="236"/>
      <c r="H223" s="239">
        <v>125.8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135</v>
      </c>
      <c r="AU223" s="245" t="s">
        <v>83</v>
      </c>
      <c r="AV223" s="13" t="s">
        <v>83</v>
      </c>
      <c r="AW223" s="13" t="s">
        <v>30</v>
      </c>
      <c r="AX223" s="13" t="s">
        <v>73</v>
      </c>
      <c r="AY223" s="245" t="s">
        <v>120</v>
      </c>
    </row>
    <row r="224" s="13" customFormat="1">
      <c r="A224" s="13"/>
      <c r="B224" s="235"/>
      <c r="C224" s="236"/>
      <c r="D224" s="227" t="s">
        <v>135</v>
      </c>
      <c r="E224" s="237" t="s">
        <v>1</v>
      </c>
      <c r="F224" s="238" t="s">
        <v>145</v>
      </c>
      <c r="G224" s="236"/>
      <c r="H224" s="239">
        <v>17.600000000000001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135</v>
      </c>
      <c r="AU224" s="245" t="s">
        <v>83</v>
      </c>
      <c r="AV224" s="13" t="s">
        <v>83</v>
      </c>
      <c r="AW224" s="13" t="s">
        <v>30</v>
      </c>
      <c r="AX224" s="13" t="s">
        <v>73</v>
      </c>
      <c r="AY224" s="245" t="s">
        <v>120</v>
      </c>
    </row>
    <row r="225" s="14" customFormat="1">
      <c r="A225" s="14"/>
      <c r="B225" s="246"/>
      <c r="C225" s="247"/>
      <c r="D225" s="227" t="s">
        <v>135</v>
      </c>
      <c r="E225" s="248" t="s">
        <v>1</v>
      </c>
      <c r="F225" s="249" t="s">
        <v>137</v>
      </c>
      <c r="G225" s="247"/>
      <c r="H225" s="250">
        <v>143.40000000000001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135</v>
      </c>
      <c r="AU225" s="256" t="s">
        <v>83</v>
      </c>
      <c r="AV225" s="14" t="s">
        <v>127</v>
      </c>
      <c r="AW225" s="14" t="s">
        <v>30</v>
      </c>
      <c r="AX225" s="14" t="s">
        <v>81</v>
      </c>
      <c r="AY225" s="256" t="s">
        <v>120</v>
      </c>
    </row>
    <row r="226" s="12" customFormat="1" ht="22.8" customHeight="1">
      <c r="A226" s="12"/>
      <c r="B226" s="198"/>
      <c r="C226" s="199"/>
      <c r="D226" s="200" t="s">
        <v>72</v>
      </c>
      <c r="E226" s="212" t="s">
        <v>83</v>
      </c>
      <c r="F226" s="212" t="s">
        <v>237</v>
      </c>
      <c r="G226" s="199"/>
      <c r="H226" s="199"/>
      <c r="I226" s="202"/>
      <c r="J226" s="213">
        <f>BK226</f>
        <v>0</v>
      </c>
      <c r="K226" s="199"/>
      <c r="L226" s="204"/>
      <c r="M226" s="205"/>
      <c r="N226" s="206"/>
      <c r="O226" s="206"/>
      <c r="P226" s="207">
        <f>SUM(P227:P232)</f>
        <v>0</v>
      </c>
      <c r="Q226" s="206"/>
      <c r="R226" s="207">
        <f>SUM(R227:R232)</f>
        <v>3.2023935999999997</v>
      </c>
      <c r="S226" s="206"/>
      <c r="T226" s="208">
        <f>SUM(T227:T232)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9" t="s">
        <v>81</v>
      </c>
      <c r="AT226" s="210" t="s">
        <v>72</v>
      </c>
      <c r="AU226" s="210" t="s">
        <v>81</v>
      </c>
      <c r="AY226" s="209" t="s">
        <v>120</v>
      </c>
      <c r="BK226" s="211">
        <f>SUM(BK227:BK232)</f>
        <v>0</v>
      </c>
    </row>
    <row r="227" s="2" customFormat="1" ht="16.5" customHeight="1">
      <c r="A227" s="38"/>
      <c r="B227" s="39"/>
      <c r="C227" s="214" t="s">
        <v>238</v>
      </c>
      <c r="D227" s="214" t="s">
        <v>122</v>
      </c>
      <c r="E227" s="215" t="s">
        <v>239</v>
      </c>
      <c r="F227" s="216" t="s">
        <v>240</v>
      </c>
      <c r="G227" s="217" t="s">
        <v>172</v>
      </c>
      <c r="H227" s="218">
        <v>1.28</v>
      </c>
      <c r="I227" s="219"/>
      <c r="J227" s="220">
        <f>ROUND(I227*H227,2)</f>
        <v>0</v>
      </c>
      <c r="K227" s="216" t="s">
        <v>126</v>
      </c>
      <c r="L227" s="44"/>
      <c r="M227" s="221" t="s">
        <v>1</v>
      </c>
      <c r="N227" s="222" t="s">
        <v>38</v>
      </c>
      <c r="O227" s="91"/>
      <c r="P227" s="223">
        <f>O227*H227</f>
        <v>0</v>
      </c>
      <c r="Q227" s="223">
        <v>2.5018699999999998</v>
      </c>
      <c r="R227" s="223">
        <f>Q227*H227</f>
        <v>3.2023935999999997</v>
      </c>
      <c r="S227" s="223">
        <v>0</v>
      </c>
      <c r="T227" s="22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5" t="s">
        <v>127</v>
      </c>
      <c r="AT227" s="225" t="s">
        <v>122</v>
      </c>
      <c r="AU227" s="225" t="s">
        <v>83</v>
      </c>
      <c r="AY227" s="17" t="s">
        <v>120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7" t="s">
        <v>81</v>
      </c>
      <c r="BK227" s="226">
        <f>ROUND(I227*H227,2)</f>
        <v>0</v>
      </c>
      <c r="BL227" s="17" t="s">
        <v>127</v>
      </c>
      <c r="BM227" s="225" t="s">
        <v>241</v>
      </c>
    </row>
    <row r="228" s="2" customFormat="1">
      <c r="A228" s="38"/>
      <c r="B228" s="39"/>
      <c r="C228" s="40"/>
      <c r="D228" s="227" t="s">
        <v>129</v>
      </c>
      <c r="E228" s="40"/>
      <c r="F228" s="228" t="s">
        <v>242</v>
      </c>
      <c r="G228" s="40"/>
      <c r="H228" s="40"/>
      <c r="I228" s="229"/>
      <c r="J228" s="40"/>
      <c r="K228" s="40"/>
      <c r="L228" s="44"/>
      <c r="M228" s="230"/>
      <c r="N228" s="23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129</v>
      </c>
      <c r="AU228" s="17" t="s">
        <v>83</v>
      </c>
    </row>
    <row r="229" s="2" customFormat="1">
      <c r="A229" s="38"/>
      <c r="B229" s="39"/>
      <c r="C229" s="40"/>
      <c r="D229" s="232" t="s">
        <v>131</v>
      </c>
      <c r="E229" s="40"/>
      <c r="F229" s="233" t="s">
        <v>243</v>
      </c>
      <c r="G229" s="40"/>
      <c r="H229" s="40"/>
      <c r="I229" s="229"/>
      <c r="J229" s="40"/>
      <c r="K229" s="40"/>
      <c r="L229" s="44"/>
      <c r="M229" s="230"/>
      <c r="N229" s="23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131</v>
      </c>
      <c r="AU229" s="17" t="s">
        <v>83</v>
      </c>
    </row>
    <row r="230" s="2" customFormat="1">
      <c r="A230" s="38"/>
      <c r="B230" s="39"/>
      <c r="C230" s="40"/>
      <c r="D230" s="227" t="s">
        <v>133</v>
      </c>
      <c r="E230" s="40"/>
      <c r="F230" s="234" t="s">
        <v>244</v>
      </c>
      <c r="G230" s="40"/>
      <c r="H230" s="40"/>
      <c r="I230" s="229"/>
      <c r="J230" s="40"/>
      <c r="K230" s="40"/>
      <c r="L230" s="44"/>
      <c r="M230" s="230"/>
      <c r="N230" s="23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133</v>
      </c>
      <c r="AU230" s="17" t="s">
        <v>83</v>
      </c>
    </row>
    <row r="231" s="13" customFormat="1">
      <c r="A231" s="13"/>
      <c r="B231" s="235"/>
      <c r="C231" s="236"/>
      <c r="D231" s="227" t="s">
        <v>135</v>
      </c>
      <c r="E231" s="237" t="s">
        <v>1</v>
      </c>
      <c r="F231" s="238" t="s">
        <v>245</v>
      </c>
      <c r="G231" s="236"/>
      <c r="H231" s="239">
        <v>1.28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135</v>
      </c>
      <c r="AU231" s="245" t="s">
        <v>83</v>
      </c>
      <c r="AV231" s="13" t="s">
        <v>83</v>
      </c>
      <c r="AW231" s="13" t="s">
        <v>30</v>
      </c>
      <c r="AX231" s="13" t="s">
        <v>73</v>
      </c>
      <c r="AY231" s="245" t="s">
        <v>120</v>
      </c>
    </row>
    <row r="232" s="14" customFormat="1">
      <c r="A232" s="14"/>
      <c r="B232" s="246"/>
      <c r="C232" s="247"/>
      <c r="D232" s="227" t="s">
        <v>135</v>
      </c>
      <c r="E232" s="248" t="s">
        <v>1</v>
      </c>
      <c r="F232" s="249" t="s">
        <v>137</v>
      </c>
      <c r="G232" s="247"/>
      <c r="H232" s="250">
        <v>1.28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135</v>
      </c>
      <c r="AU232" s="256" t="s">
        <v>83</v>
      </c>
      <c r="AV232" s="14" t="s">
        <v>127</v>
      </c>
      <c r="AW232" s="14" t="s">
        <v>30</v>
      </c>
      <c r="AX232" s="14" t="s">
        <v>81</v>
      </c>
      <c r="AY232" s="256" t="s">
        <v>120</v>
      </c>
    </row>
    <row r="233" s="12" customFormat="1" ht="22.8" customHeight="1">
      <c r="A233" s="12"/>
      <c r="B233" s="198"/>
      <c r="C233" s="199"/>
      <c r="D233" s="200" t="s">
        <v>72</v>
      </c>
      <c r="E233" s="212" t="s">
        <v>146</v>
      </c>
      <c r="F233" s="212" t="s">
        <v>246</v>
      </c>
      <c r="G233" s="199"/>
      <c r="H233" s="199"/>
      <c r="I233" s="202"/>
      <c r="J233" s="213">
        <f>BK233</f>
        <v>0</v>
      </c>
      <c r="K233" s="199"/>
      <c r="L233" s="204"/>
      <c r="M233" s="205"/>
      <c r="N233" s="206"/>
      <c r="O233" s="206"/>
      <c r="P233" s="207">
        <f>SUM(P234:P247)</f>
        <v>0</v>
      </c>
      <c r="Q233" s="206"/>
      <c r="R233" s="207">
        <f>SUM(R234:R247)</f>
        <v>19.372480000000003</v>
      </c>
      <c r="S233" s="206"/>
      <c r="T233" s="208">
        <f>SUM(T234:T247)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9" t="s">
        <v>81</v>
      </c>
      <c r="AT233" s="210" t="s">
        <v>72</v>
      </c>
      <c r="AU233" s="210" t="s">
        <v>81</v>
      </c>
      <c r="AY233" s="209" t="s">
        <v>120</v>
      </c>
      <c r="BK233" s="211">
        <f>SUM(BK234:BK247)</f>
        <v>0</v>
      </c>
    </row>
    <row r="234" s="2" customFormat="1" ht="24.15" customHeight="1">
      <c r="A234" s="38"/>
      <c r="B234" s="39"/>
      <c r="C234" s="214" t="s">
        <v>247</v>
      </c>
      <c r="D234" s="214" t="s">
        <v>122</v>
      </c>
      <c r="E234" s="215" t="s">
        <v>248</v>
      </c>
      <c r="F234" s="216" t="s">
        <v>249</v>
      </c>
      <c r="G234" s="217" t="s">
        <v>155</v>
      </c>
      <c r="H234" s="218">
        <v>64</v>
      </c>
      <c r="I234" s="219"/>
      <c r="J234" s="220">
        <f>ROUND(I234*H234,2)</f>
        <v>0</v>
      </c>
      <c r="K234" s="216" t="s">
        <v>126</v>
      </c>
      <c r="L234" s="44"/>
      <c r="M234" s="221" t="s">
        <v>1</v>
      </c>
      <c r="N234" s="222" t="s">
        <v>38</v>
      </c>
      <c r="O234" s="91"/>
      <c r="P234" s="223">
        <f>O234*H234</f>
        <v>0</v>
      </c>
      <c r="Q234" s="223">
        <v>0.24127000000000001</v>
      </c>
      <c r="R234" s="223">
        <f>Q234*H234</f>
        <v>15.441280000000001</v>
      </c>
      <c r="S234" s="223">
        <v>0</v>
      </c>
      <c r="T234" s="22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5" t="s">
        <v>127</v>
      </c>
      <c r="AT234" s="225" t="s">
        <v>122</v>
      </c>
      <c r="AU234" s="225" t="s">
        <v>83</v>
      </c>
      <c r="AY234" s="17" t="s">
        <v>120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7" t="s">
        <v>81</v>
      </c>
      <c r="BK234" s="226">
        <f>ROUND(I234*H234,2)</f>
        <v>0</v>
      </c>
      <c r="BL234" s="17" t="s">
        <v>127</v>
      </c>
      <c r="BM234" s="225" t="s">
        <v>250</v>
      </c>
    </row>
    <row r="235" s="2" customFormat="1">
      <c r="A235" s="38"/>
      <c r="B235" s="39"/>
      <c r="C235" s="40"/>
      <c r="D235" s="227" t="s">
        <v>129</v>
      </c>
      <c r="E235" s="40"/>
      <c r="F235" s="228" t="s">
        <v>251</v>
      </c>
      <c r="G235" s="40"/>
      <c r="H235" s="40"/>
      <c r="I235" s="229"/>
      <c r="J235" s="40"/>
      <c r="K235" s="40"/>
      <c r="L235" s="44"/>
      <c r="M235" s="230"/>
      <c r="N235" s="23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129</v>
      </c>
      <c r="AU235" s="17" t="s">
        <v>83</v>
      </c>
    </row>
    <row r="236" s="2" customFormat="1">
      <c r="A236" s="38"/>
      <c r="B236" s="39"/>
      <c r="C236" s="40"/>
      <c r="D236" s="232" t="s">
        <v>131</v>
      </c>
      <c r="E236" s="40"/>
      <c r="F236" s="233" t="s">
        <v>252</v>
      </c>
      <c r="G236" s="40"/>
      <c r="H236" s="40"/>
      <c r="I236" s="229"/>
      <c r="J236" s="40"/>
      <c r="K236" s="40"/>
      <c r="L236" s="44"/>
      <c r="M236" s="230"/>
      <c r="N236" s="231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131</v>
      </c>
      <c r="AU236" s="17" t="s">
        <v>83</v>
      </c>
    </row>
    <row r="237" s="2" customFormat="1">
      <c r="A237" s="38"/>
      <c r="B237" s="39"/>
      <c r="C237" s="40"/>
      <c r="D237" s="227" t="s">
        <v>133</v>
      </c>
      <c r="E237" s="40"/>
      <c r="F237" s="234" t="s">
        <v>253</v>
      </c>
      <c r="G237" s="40"/>
      <c r="H237" s="40"/>
      <c r="I237" s="229"/>
      <c r="J237" s="40"/>
      <c r="K237" s="40"/>
      <c r="L237" s="44"/>
      <c r="M237" s="230"/>
      <c r="N237" s="23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133</v>
      </c>
      <c r="AU237" s="17" t="s">
        <v>83</v>
      </c>
    </row>
    <row r="238" s="15" customFormat="1">
      <c r="A238" s="15"/>
      <c r="B238" s="257"/>
      <c r="C238" s="258"/>
      <c r="D238" s="227" t="s">
        <v>135</v>
      </c>
      <c r="E238" s="259" t="s">
        <v>1</v>
      </c>
      <c r="F238" s="260" t="s">
        <v>254</v>
      </c>
      <c r="G238" s="258"/>
      <c r="H238" s="259" t="s">
        <v>1</v>
      </c>
      <c r="I238" s="261"/>
      <c r="J238" s="258"/>
      <c r="K238" s="258"/>
      <c r="L238" s="262"/>
      <c r="M238" s="263"/>
      <c r="N238" s="264"/>
      <c r="O238" s="264"/>
      <c r="P238" s="264"/>
      <c r="Q238" s="264"/>
      <c r="R238" s="264"/>
      <c r="S238" s="264"/>
      <c r="T238" s="26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6" t="s">
        <v>135</v>
      </c>
      <c r="AU238" s="266" t="s">
        <v>83</v>
      </c>
      <c r="AV238" s="15" t="s">
        <v>81</v>
      </c>
      <c r="AW238" s="15" t="s">
        <v>30</v>
      </c>
      <c r="AX238" s="15" t="s">
        <v>73</v>
      </c>
      <c r="AY238" s="266" t="s">
        <v>120</v>
      </c>
    </row>
    <row r="239" s="13" customFormat="1">
      <c r="A239" s="13"/>
      <c r="B239" s="235"/>
      <c r="C239" s="236"/>
      <c r="D239" s="227" t="s">
        <v>135</v>
      </c>
      <c r="E239" s="237" t="s">
        <v>1</v>
      </c>
      <c r="F239" s="238" t="s">
        <v>255</v>
      </c>
      <c r="G239" s="236"/>
      <c r="H239" s="239">
        <v>30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135</v>
      </c>
      <c r="AU239" s="245" t="s">
        <v>83</v>
      </c>
      <c r="AV239" s="13" t="s">
        <v>83</v>
      </c>
      <c r="AW239" s="13" t="s">
        <v>30</v>
      </c>
      <c r="AX239" s="13" t="s">
        <v>73</v>
      </c>
      <c r="AY239" s="245" t="s">
        <v>120</v>
      </c>
    </row>
    <row r="240" s="15" customFormat="1">
      <c r="A240" s="15"/>
      <c r="B240" s="257"/>
      <c r="C240" s="258"/>
      <c r="D240" s="227" t="s">
        <v>135</v>
      </c>
      <c r="E240" s="259" t="s">
        <v>1</v>
      </c>
      <c r="F240" s="260" t="s">
        <v>256</v>
      </c>
      <c r="G240" s="258"/>
      <c r="H240" s="259" t="s">
        <v>1</v>
      </c>
      <c r="I240" s="261"/>
      <c r="J240" s="258"/>
      <c r="K240" s="258"/>
      <c r="L240" s="262"/>
      <c r="M240" s="263"/>
      <c r="N240" s="264"/>
      <c r="O240" s="264"/>
      <c r="P240" s="264"/>
      <c r="Q240" s="264"/>
      <c r="R240" s="264"/>
      <c r="S240" s="264"/>
      <c r="T240" s="26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6" t="s">
        <v>135</v>
      </c>
      <c r="AU240" s="266" t="s">
        <v>83</v>
      </c>
      <c r="AV240" s="15" t="s">
        <v>81</v>
      </c>
      <c r="AW240" s="15" t="s">
        <v>30</v>
      </c>
      <c r="AX240" s="15" t="s">
        <v>73</v>
      </c>
      <c r="AY240" s="266" t="s">
        <v>120</v>
      </c>
    </row>
    <row r="241" s="13" customFormat="1">
      <c r="A241" s="13"/>
      <c r="B241" s="235"/>
      <c r="C241" s="236"/>
      <c r="D241" s="227" t="s">
        <v>135</v>
      </c>
      <c r="E241" s="237" t="s">
        <v>1</v>
      </c>
      <c r="F241" s="238" t="s">
        <v>257</v>
      </c>
      <c r="G241" s="236"/>
      <c r="H241" s="239">
        <v>34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135</v>
      </c>
      <c r="AU241" s="245" t="s">
        <v>83</v>
      </c>
      <c r="AV241" s="13" t="s">
        <v>83</v>
      </c>
      <c r="AW241" s="13" t="s">
        <v>30</v>
      </c>
      <c r="AX241" s="13" t="s">
        <v>73</v>
      </c>
      <c r="AY241" s="245" t="s">
        <v>120</v>
      </c>
    </row>
    <row r="242" s="14" customFormat="1">
      <c r="A242" s="14"/>
      <c r="B242" s="246"/>
      <c r="C242" s="247"/>
      <c r="D242" s="227" t="s">
        <v>135</v>
      </c>
      <c r="E242" s="248" t="s">
        <v>1</v>
      </c>
      <c r="F242" s="249" t="s">
        <v>137</v>
      </c>
      <c r="G242" s="247"/>
      <c r="H242" s="250">
        <v>64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135</v>
      </c>
      <c r="AU242" s="256" t="s">
        <v>83</v>
      </c>
      <c r="AV242" s="14" t="s">
        <v>127</v>
      </c>
      <c r="AW242" s="14" t="s">
        <v>30</v>
      </c>
      <c r="AX242" s="14" t="s">
        <v>81</v>
      </c>
      <c r="AY242" s="256" t="s">
        <v>120</v>
      </c>
    </row>
    <row r="243" s="2" customFormat="1" ht="24.15" customHeight="1">
      <c r="A243" s="38"/>
      <c r="B243" s="39"/>
      <c r="C243" s="267" t="s">
        <v>258</v>
      </c>
      <c r="D243" s="267" t="s">
        <v>259</v>
      </c>
      <c r="E243" s="268" t="s">
        <v>260</v>
      </c>
      <c r="F243" s="269" t="s">
        <v>261</v>
      </c>
      <c r="G243" s="270" t="s">
        <v>262</v>
      </c>
      <c r="H243" s="271">
        <v>327.60000000000002</v>
      </c>
      <c r="I243" s="272"/>
      <c r="J243" s="273">
        <f>ROUND(I243*H243,2)</f>
        <v>0</v>
      </c>
      <c r="K243" s="269" t="s">
        <v>126</v>
      </c>
      <c r="L243" s="274"/>
      <c r="M243" s="275" t="s">
        <v>1</v>
      </c>
      <c r="N243" s="276" t="s">
        <v>38</v>
      </c>
      <c r="O243" s="91"/>
      <c r="P243" s="223">
        <f>O243*H243</f>
        <v>0</v>
      </c>
      <c r="Q243" s="223">
        <v>0.012</v>
      </c>
      <c r="R243" s="223">
        <f>Q243*H243</f>
        <v>3.9312000000000005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191</v>
      </c>
      <c r="AT243" s="225" t="s">
        <v>259</v>
      </c>
      <c r="AU243" s="225" t="s">
        <v>83</v>
      </c>
      <c r="AY243" s="17" t="s">
        <v>120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81</v>
      </c>
      <c r="BK243" s="226">
        <f>ROUND(I243*H243,2)</f>
        <v>0</v>
      </c>
      <c r="BL243" s="17" t="s">
        <v>127</v>
      </c>
      <c r="BM243" s="225" t="s">
        <v>263</v>
      </c>
    </row>
    <row r="244" s="2" customFormat="1">
      <c r="A244" s="38"/>
      <c r="B244" s="39"/>
      <c r="C244" s="40"/>
      <c r="D244" s="227" t="s">
        <v>129</v>
      </c>
      <c r="E244" s="40"/>
      <c r="F244" s="228" t="s">
        <v>261</v>
      </c>
      <c r="G244" s="40"/>
      <c r="H244" s="40"/>
      <c r="I244" s="229"/>
      <c r="J244" s="40"/>
      <c r="K244" s="40"/>
      <c r="L244" s="44"/>
      <c r="M244" s="230"/>
      <c r="N244" s="23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129</v>
      </c>
      <c r="AU244" s="17" t="s">
        <v>83</v>
      </c>
    </row>
    <row r="245" s="15" customFormat="1">
      <c r="A245" s="15"/>
      <c r="B245" s="257"/>
      <c r="C245" s="258"/>
      <c r="D245" s="227" t="s">
        <v>135</v>
      </c>
      <c r="E245" s="259" t="s">
        <v>1</v>
      </c>
      <c r="F245" s="260" t="s">
        <v>264</v>
      </c>
      <c r="G245" s="258"/>
      <c r="H245" s="259" t="s">
        <v>1</v>
      </c>
      <c r="I245" s="261"/>
      <c r="J245" s="258"/>
      <c r="K245" s="258"/>
      <c r="L245" s="262"/>
      <c r="M245" s="263"/>
      <c r="N245" s="264"/>
      <c r="O245" s="264"/>
      <c r="P245" s="264"/>
      <c r="Q245" s="264"/>
      <c r="R245" s="264"/>
      <c r="S245" s="264"/>
      <c r="T245" s="26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6" t="s">
        <v>135</v>
      </c>
      <c r="AU245" s="266" t="s">
        <v>83</v>
      </c>
      <c r="AV245" s="15" t="s">
        <v>81</v>
      </c>
      <c r="AW245" s="15" t="s">
        <v>30</v>
      </c>
      <c r="AX245" s="15" t="s">
        <v>73</v>
      </c>
      <c r="AY245" s="266" t="s">
        <v>120</v>
      </c>
    </row>
    <row r="246" s="13" customFormat="1">
      <c r="A246" s="13"/>
      <c r="B246" s="235"/>
      <c r="C246" s="236"/>
      <c r="D246" s="227" t="s">
        <v>135</v>
      </c>
      <c r="E246" s="237" t="s">
        <v>1</v>
      </c>
      <c r="F246" s="238" t="s">
        <v>265</v>
      </c>
      <c r="G246" s="236"/>
      <c r="H246" s="239">
        <v>327.60000000000002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135</v>
      </c>
      <c r="AU246" s="245" t="s">
        <v>83</v>
      </c>
      <c r="AV246" s="13" t="s">
        <v>83</v>
      </c>
      <c r="AW246" s="13" t="s">
        <v>30</v>
      </c>
      <c r="AX246" s="13" t="s">
        <v>73</v>
      </c>
      <c r="AY246" s="245" t="s">
        <v>120</v>
      </c>
    </row>
    <row r="247" s="14" customFormat="1">
      <c r="A247" s="14"/>
      <c r="B247" s="246"/>
      <c r="C247" s="247"/>
      <c r="D247" s="227" t="s">
        <v>135</v>
      </c>
      <c r="E247" s="248" t="s">
        <v>1</v>
      </c>
      <c r="F247" s="249" t="s">
        <v>137</v>
      </c>
      <c r="G247" s="247"/>
      <c r="H247" s="250">
        <v>327.60000000000002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135</v>
      </c>
      <c r="AU247" s="256" t="s">
        <v>83</v>
      </c>
      <c r="AV247" s="14" t="s">
        <v>127</v>
      </c>
      <c r="AW247" s="14" t="s">
        <v>30</v>
      </c>
      <c r="AX247" s="14" t="s">
        <v>81</v>
      </c>
      <c r="AY247" s="256" t="s">
        <v>120</v>
      </c>
    </row>
    <row r="248" s="12" customFormat="1" ht="22.8" customHeight="1">
      <c r="A248" s="12"/>
      <c r="B248" s="198"/>
      <c r="C248" s="199"/>
      <c r="D248" s="200" t="s">
        <v>72</v>
      </c>
      <c r="E248" s="212" t="s">
        <v>161</v>
      </c>
      <c r="F248" s="212" t="s">
        <v>266</v>
      </c>
      <c r="G248" s="199"/>
      <c r="H248" s="199"/>
      <c r="I248" s="202"/>
      <c r="J248" s="213">
        <f>BK248</f>
        <v>0</v>
      </c>
      <c r="K248" s="199"/>
      <c r="L248" s="204"/>
      <c r="M248" s="205"/>
      <c r="N248" s="206"/>
      <c r="O248" s="206"/>
      <c r="P248" s="207">
        <f>SUM(P249:P295)</f>
        <v>0</v>
      </c>
      <c r="Q248" s="206"/>
      <c r="R248" s="207">
        <f>SUM(R249:R295)</f>
        <v>6.7553999999999998</v>
      </c>
      <c r="S248" s="206"/>
      <c r="T248" s="208">
        <f>SUM(T249:T295)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9" t="s">
        <v>81</v>
      </c>
      <c r="AT248" s="210" t="s">
        <v>72</v>
      </c>
      <c r="AU248" s="210" t="s">
        <v>81</v>
      </c>
      <c r="AY248" s="209" t="s">
        <v>120</v>
      </c>
      <c r="BK248" s="211">
        <f>SUM(BK249:BK295)</f>
        <v>0</v>
      </c>
    </row>
    <row r="249" s="2" customFormat="1" ht="21.75" customHeight="1">
      <c r="A249" s="38"/>
      <c r="B249" s="39"/>
      <c r="C249" s="214" t="s">
        <v>267</v>
      </c>
      <c r="D249" s="214" t="s">
        <v>122</v>
      </c>
      <c r="E249" s="215" t="s">
        <v>268</v>
      </c>
      <c r="F249" s="216" t="s">
        <v>269</v>
      </c>
      <c r="G249" s="217" t="s">
        <v>125</v>
      </c>
      <c r="H249" s="218">
        <v>173.40000000000001</v>
      </c>
      <c r="I249" s="219"/>
      <c r="J249" s="220">
        <f>ROUND(I249*H249,2)</f>
        <v>0</v>
      </c>
      <c r="K249" s="216" t="s">
        <v>126</v>
      </c>
      <c r="L249" s="44"/>
      <c r="M249" s="221" t="s">
        <v>1</v>
      </c>
      <c r="N249" s="222" t="s">
        <v>38</v>
      </c>
      <c r="O249" s="91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5" t="s">
        <v>127</v>
      </c>
      <c r="AT249" s="225" t="s">
        <v>122</v>
      </c>
      <c r="AU249" s="225" t="s">
        <v>83</v>
      </c>
      <c r="AY249" s="17" t="s">
        <v>120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7" t="s">
        <v>81</v>
      </c>
      <c r="BK249" s="226">
        <f>ROUND(I249*H249,2)</f>
        <v>0</v>
      </c>
      <c r="BL249" s="17" t="s">
        <v>127</v>
      </c>
      <c r="BM249" s="225" t="s">
        <v>270</v>
      </c>
    </row>
    <row r="250" s="2" customFormat="1">
      <c r="A250" s="38"/>
      <c r="B250" s="39"/>
      <c r="C250" s="40"/>
      <c r="D250" s="227" t="s">
        <v>129</v>
      </c>
      <c r="E250" s="40"/>
      <c r="F250" s="228" t="s">
        <v>271</v>
      </c>
      <c r="G250" s="40"/>
      <c r="H250" s="40"/>
      <c r="I250" s="229"/>
      <c r="J250" s="40"/>
      <c r="K250" s="40"/>
      <c r="L250" s="44"/>
      <c r="M250" s="230"/>
      <c r="N250" s="23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129</v>
      </c>
      <c r="AU250" s="17" t="s">
        <v>83</v>
      </c>
    </row>
    <row r="251" s="2" customFormat="1">
      <c r="A251" s="38"/>
      <c r="B251" s="39"/>
      <c r="C251" s="40"/>
      <c r="D251" s="232" t="s">
        <v>131</v>
      </c>
      <c r="E251" s="40"/>
      <c r="F251" s="233" t="s">
        <v>272</v>
      </c>
      <c r="G251" s="40"/>
      <c r="H251" s="40"/>
      <c r="I251" s="229"/>
      <c r="J251" s="40"/>
      <c r="K251" s="40"/>
      <c r="L251" s="44"/>
      <c r="M251" s="230"/>
      <c r="N251" s="231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131</v>
      </c>
      <c r="AU251" s="17" t="s">
        <v>83</v>
      </c>
    </row>
    <row r="252" s="13" customFormat="1">
      <c r="A252" s="13"/>
      <c r="B252" s="235"/>
      <c r="C252" s="236"/>
      <c r="D252" s="227" t="s">
        <v>135</v>
      </c>
      <c r="E252" s="237" t="s">
        <v>1</v>
      </c>
      <c r="F252" s="238" t="s">
        <v>144</v>
      </c>
      <c r="G252" s="236"/>
      <c r="H252" s="239">
        <v>125.8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135</v>
      </c>
      <c r="AU252" s="245" t="s">
        <v>83</v>
      </c>
      <c r="AV252" s="13" t="s">
        <v>83</v>
      </c>
      <c r="AW252" s="13" t="s">
        <v>30</v>
      </c>
      <c r="AX252" s="13" t="s">
        <v>73</v>
      </c>
      <c r="AY252" s="245" t="s">
        <v>120</v>
      </c>
    </row>
    <row r="253" s="13" customFormat="1">
      <c r="A253" s="13"/>
      <c r="B253" s="235"/>
      <c r="C253" s="236"/>
      <c r="D253" s="227" t="s">
        <v>135</v>
      </c>
      <c r="E253" s="237" t="s">
        <v>1</v>
      </c>
      <c r="F253" s="238" t="s">
        <v>145</v>
      </c>
      <c r="G253" s="236"/>
      <c r="H253" s="239">
        <v>17.600000000000001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135</v>
      </c>
      <c r="AU253" s="245" t="s">
        <v>83</v>
      </c>
      <c r="AV253" s="13" t="s">
        <v>83</v>
      </c>
      <c r="AW253" s="13" t="s">
        <v>30</v>
      </c>
      <c r="AX253" s="13" t="s">
        <v>73</v>
      </c>
      <c r="AY253" s="245" t="s">
        <v>120</v>
      </c>
    </row>
    <row r="254" s="15" customFormat="1">
      <c r="A254" s="15"/>
      <c r="B254" s="257"/>
      <c r="C254" s="258"/>
      <c r="D254" s="227" t="s">
        <v>135</v>
      </c>
      <c r="E254" s="259" t="s">
        <v>1</v>
      </c>
      <c r="F254" s="260" t="s">
        <v>273</v>
      </c>
      <c r="G254" s="258"/>
      <c r="H254" s="259" t="s">
        <v>1</v>
      </c>
      <c r="I254" s="261"/>
      <c r="J254" s="258"/>
      <c r="K254" s="258"/>
      <c r="L254" s="262"/>
      <c r="M254" s="263"/>
      <c r="N254" s="264"/>
      <c r="O254" s="264"/>
      <c r="P254" s="264"/>
      <c r="Q254" s="264"/>
      <c r="R254" s="264"/>
      <c r="S254" s="264"/>
      <c r="T254" s="26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6" t="s">
        <v>135</v>
      </c>
      <c r="AU254" s="266" t="s">
        <v>83</v>
      </c>
      <c r="AV254" s="15" t="s">
        <v>81</v>
      </c>
      <c r="AW254" s="15" t="s">
        <v>30</v>
      </c>
      <c r="AX254" s="15" t="s">
        <v>73</v>
      </c>
      <c r="AY254" s="266" t="s">
        <v>120</v>
      </c>
    </row>
    <row r="255" s="13" customFormat="1">
      <c r="A255" s="13"/>
      <c r="B255" s="235"/>
      <c r="C255" s="236"/>
      <c r="D255" s="227" t="s">
        <v>135</v>
      </c>
      <c r="E255" s="237" t="s">
        <v>1</v>
      </c>
      <c r="F255" s="238" t="s">
        <v>274</v>
      </c>
      <c r="G255" s="236"/>
      <c r="H255" s="239">
        <v>30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135</v>
      </c>
      <c r="AU255" s="245" t="s">
        <v>83</v>
      </c>
      <c r="AV255" s="13" t="s">
        <v>83</v>
      </c>
      <c r="AW255" s="13" t="s">
        <v>30</v>
      </c>
      <c r="AX255" s="13" t="s">
        <v>73</v>
      </c>
      <c r="AY255" s="245" t="s">
        <v>120</v>
      </c>
    </row>
    <row r="256" s="14" customFormat="1">
      <c r="A256" s="14"/>
      <c r="B256" s="246"/>
      <c r="C256" s="247"/>
      <c r="D256" s="227" t="s">
        <v>135</v>
      </c>
      <c r="E256" s="248" t="s">
        <v>1</v>
      </c>
      <c r="F256" s="249" t="s">
        <v>137</v>
      </c>
      <c r="G256" s="247"/>
      <c r="H256" s="250">
        <v>173.40000000000001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135</v>
      </c>
      <c r="AU256" s="256" t="s">
        <v>83</v>
      </c>
      <c r="AV256" s="14" t="s">
        <v>127</v>
      </c>
      <c r="AW256" s="14" t="s">
        <v>30</v>
      </c>
      <c r="AX256" s="14" t="s">
        <v>81</v>
      </c>
      <c r="AY256" s="256" t="s">
        <v>120</v>
      </c>
    </row>
    <row r="257" s="2" customFormat="1" ht="33" customHeight="1">
      <c r="A257" s="38"/>
      <c r="B257" s="39"/>
      <c r="C257" s="214" t="s">
        <v>275</v>
      </c>
      <c r="D257" s="214" t="s">
        <v>122</v>
      </c>
      <c r="E257" s="215" t="s">
        <v>276</v>
      </c>
      <c r="F257" s="216" t="s">
        <v>277</v>
      </c>
      <c r="G257" s="217" t="s">
        <v>125</v>
      </c>
      <c r="H257" s="218">
        <v>143.40000000000001</v>
      </c>
      <c r="I257" s="219"/>
      <c r="J257" s="220">
        <f>ROUND(I257*H257,2)</f>
        <v>0</v>
      </c>
      <c r="K257" s="216" t="s">
        <v>126</v>
      </c>
      <c r="L257" s="44"/>
      <c r="M257" s="221" t="s">
        <v>1</v>
      </c>
      <c r="N257" s="222" t="s">
        <v>38</v>
      </c>
      <c r="O257" s="91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5" t="s">
        <v>127</v>
      </c>
      <c r="AT257" s="225" t="s">
        <v>122</v>
      </c>
      <c r="AU257" s="225" t="s">
        <v>83</v>
      </c>
      <c r="AY257" s="17" t="s">
        <v>120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7" t="s">
        <v>81</v>
      </c>
      <c r="BK257" s="226">
        <f>ROUND(I257*H257,2)</f>
        <v>0</v>
      </c>
      <c r="BL257" s="17" t="s">
        <v>127</v>
      </c>
      <c r="BM257" s="225" t="s">
        <v>278</v>
      </c>
    </row>
    <row r="258" s="2" customFormat="1">
      <c r="A258" s="38"/>
      <c r="B258" s="39"/>
      <c r="C258" s="40"/>
      <c r="D258" s="227" t="s">
        <v>129</v>
      </c>
      <c r="E258" s="40"/>
      <c r="F258" s="228" t="s">
        <v>279</v>
      </c>
      <c r="G258" s="40"/>
      <c r="H258" s="40"/>
      <c r="I258" s="229"/>
      <c r="J258" s="40"/>
      <c r="K258" s="40"/>
      <c r="L258" s="44"/>
      <c r="M258" s="230"/>
      <c r="N258" s="231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129</v>
      </c>
      <c r="AU258" s="17" t="s">
        <v>83</v>
      </c>
    </row>
    <row r="259" s="2" customFormat="1">
      <c r="A259" s="38"/>
      <c r="B259" s="39"/>
      <c r="C259" s="40"/>
      <c r="D259" s="232" t="s">
        <v>131</v>
      </c>
      <c r="E259" s="40"/>
      <c r="F259" s="233" t="s">
        <v>280</v>
      </c>
      <c r="G259" s="40"/>
      <c r="H259" s="40"/>
      <c r="I259" s="229"/>
      <c r="J259" s="40"/>
      <c r="K259" s="40"/>
      <c r="L259" s="44"/>
      <c r="M259" s="230"/>
      <c r="N259" s="231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131</v>
      </c>
      <c r="AU259" s="17" t="s">
        <v>83</v>
      </c>
    </row>
    <row r="260" s="13" customFormat="1">
      <c r="A260" s="13"/>
      <c r="B260" s="235"/>
      <c r="C260" s="236"/>
      <c r="D260" s="227" t="s">
        <v>135</v>
      </c>
      <c r="E260" s="237" t="s">
        <v>1</v>
      </c>
      <c r="F260" s="238" t="s">
        <v>144</v>
      </c>
      <c r="G260" s="236"/>
      <c r="H260" s="239">
        <v>125.8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135</v>
      </c>
      <c r="AU260" s="245" t="s">
        <v>83</v>
      </c>
      <c r="AV260" s="13" t="s">
        <v>83</v>
      </c>
      <c r="AW260" s="13" t="s">
        <v>30</v>
      </c>
      <c r="AX260" s="13" t="s">
        <v>73</v>
      </c>
      <c r="AY260" s="245" t="s">
        <v>120</v>
      </c>
    </row>
    <row r="261" s="13" customFormat="1">
      <c r="A261" s="13"/>
      <c r="B261" s="235"/>
      <c r="C261" s="236"/>
      <c r="D261" s="227" t="s">
        <v>135</v>
      </c>
      <c r="E261" s="237" t="s">
        <v>1</v>
      </c>
      <c r="F261" s="238" t="s">
        <v>145</v>
      </c>
      <c r="G261" s="236"/>
      <c r="H261" s="239">
        <v>17.600000000000001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135</v>
      </c>
      <c r="AU261" s="245" t="s">
        <v>83</v>
      </c>
      <c r="AV261" s="13" t="s">
        <v>83</v>
      </c>
      <c r="AW261" s="13" t="s">
        <v>30</v>
      </c>
      <c r="AX261" s="13" t="s">
        <v>73</v>
      </c>
      <c r="AY261" s="245" t="s">
        <v>120</v>
      </c>
    </row>
    <row r="262" s="14" customFormat="1">
      <c r="A262" s="14"/>
      <c r="B262" s="246"/>
      <c r="C262" s="247"/>
      <c r="D262" s="227" t="s">
        <v>135</v>
      </c>
      <c r="E262" s="248" t="s">
        <v>1</v>
      </c>
      <c r="F262" s="249" t="s">
        <v>137</v>
      </c>
      <c r="G262" s="247"/>
      <c r="H262" s="250">
        <v>143.40000000000001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135</v>
      </c>
      <c r="AU262" s="256" t="s">
        <v>83</v>
      </c>
      <c r="AV262" s="14" t="s">
        <v>127</v>
      </c>
      <c r="AW262" s="14" t="s">
        <v>30</v>
      </c>
      <c r="AX262" s="14" t="s">
        <v>81</v>
      </c>
      <c r="AY262" s="256" t="s">
        <v>120</v>
      </c>
    </row>
    <row r="263" s="2" customFormat="1" ht="24.15" customHeight="1">
      <c r="A263" s="38"/>
      <c r="B263" s="39"/>
      <c r="C263" s="214" t="s">
        <v>281</v>
      </c>
      <c r="D263" s="214" t="s">
        <v>122</v>
      </c>
      <c r="E263" s="215" t="s">
        <v>282</v>
      </c>
      <c r="F263" s="216" t="s">
        <v>283</v>
      </c>
      <c r="G263" s="217" t="s">
        <v>125</v>
      </c>
      <c r="H263" s="218">
        <v>143.40000000000001</v>
      </c>
      <c r="I263" s="219"/>
      <c r="J263" s="220">
        <f>ROUND(I263*H263,2)</f>
        <v>0</v>
      </c>
      <c r="K263" s="216" t="s">
        <v>126</v>
      </c>
      <c r="L263" s="44"/>
      <c r="M263" s="221" t="s">
        <v>1</v>
      </c>
      <c r="N263" s="222" t="s">
        <v>38</v>
      </c>
      <c r="O263" s="91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5" t="s">
        <v>127</v>
      </c>
      <c r="AT263" s="225" t="s">
        <v>122</v>
      </c>
      <c r="AU263" s="225" t="s">
        <v>83</v>
      </c>
      <c r="AY263" s="17" t="s">
        <v>120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7" t="s">
        <v>81</v>
      </c>
      <c r="BK263" s="226">
        <f>ROUND(I263*H263,2)</f>
        <v>0</v>
      </c>
      <c r="BL263" s="17" t="s">
        <v>127</v>
      </c>
      <c r="BM263" s="225" t="s">
        <v>284</v>
      </c>
    </row>
    <row r="264" s="2" customFormat="1">
      <c r="A264" s="38"/>
      <c r="B264" s="39"/>
      <c r="C264" s="40"/>
      <c r="D264" s="227" t="s">
        <v>129</v>
      </c>
      <c r="E264" s="40"/>
      <c r="F264" s="228" t="s">
        <v>285</v>
      </c>
      <c r="G264" s="40"/>
      <c r="H264" s="40"/>
      <c r="I264" s="229"/>
      <c r="J264" s="40"/>
      <c r="K264" s="40"/>
      <c r="L264" s="44"/>
      <c r="M264" s="230"/>
      <c r="N264" s="231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129</v>
      </c>
      <c r="AU264" s="17" t="s">
        <v>83</v>
      </c>
    </row>
    <row r="265" s="2" customFormat="1">
      <c r="A265" s="38"/>
      <c r="B265" s="39"/>
      <c r="C265" s="40"/>
      <c r="D265" s="232" t="s">
        <v>131</v>
      </c>
      <c r="E265" s="40"/>
      <c r="F265" s="233" t="s">
        <v>286</v>
      </c>
      <c r="G265" s="40"/>
      <c r="H265" s="40"/>
      <c r="I265" s="229"/>
      <c r="J265" s="40"/>
      <c r="K265" s="40"/>
      <c r="L265" s="44"/>
      <c r="M265" s="230"/>
      <c r="N265" s="231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131</v>
      </c>
      <c r="AU265" s="17" t="s">
        <v>83</v>
      </c>
    </row>
    <row r="266" s="13" customFormat="1">
      <c r="A266" s="13"/>
      <c r="B266" s="235"/>
      <c r="C266" s="236"/>
      <c r="D266" s="227" t="s">
        <v>135</v>
      </c>
      <c r="E266" s="237" t="s">
        <v>1</v>
      </c>
      <c r="F266" s="238" t="s">
        <v>144</v>
      </c>
      <c r="G266" s="236"/>
      <c r="H266" s="239">
        <v>125.8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135</v>
      </c>
      <c r="AU266" s="245" t="s">
        <v>83</v>
      </c>
      <c r="AV266" s="13" t="s">
        <v>83</v>
      </c>
      <c r="AW266" s="13" t="s">
        <v>30</v>
      </c>
      <c r="AX266" s="13" t="s">
        <v>73</v>
      </c>
      <c r="AY266" s="245" t="s">
        <v>120</v>
      </c>
    </row>
    <row r="267" s="13" customFormat="1">
      <c r="A267" s="13"/>
      <c r="B267" s="235"/>
      <c r="C267" s="236"/>
      <c r="D267" s="227" t="s">
        <v>135</v>
      </c>
      <c r="E267" s="237" t="s">
        <v>1</v>
      </c>
      <c r="F267" s="238" t="s">
        <v>145</v>
      </c>
      <c r="G267" s="236"/>
      <c r="H267" s="239">
        <v>17.600000000000001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135</v>
      </c>
      <c r="AU267" s="245" t="s">
        <v>83</v>
      </c>
      <c r="AV267" s="13" t="s">
        <v>83</v>
      </c>
      <c r="AW267" s="13" t="s">
        <v>30</v>
      </c>
      <c r="AX267" s="13" t="s">
        <v>73</v>
      </c>
      <c r="AY267" s="245" t="s">
        <v>120</v>
      </c>
    </row>
    <row r="268" s="14" customFormat="1">
      <c r="A268" s="14"/>
      <c r="B268" s="246"/>
      <c r="C268" s="247"/>
      <c r="D268" s="227" t="s">
        <v>135</v>
      </c>
      <c r="E268" s="248" t="s">
        <v>1</v>
      </c>
      <c r="F268" s="249" t="s">
        <v>137</v>
      </c>
      <c r="G268" s="247"/>
      <c r="H268" s="250">
        <v>143.40000000000001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135</v>
      </c>
      <c r="AU268" s="256" t="s">
        <v>83</v>
      </c>
      <c r="AV268" s="14" t="s">
        <v>127</v>
      </c>
      <c r="AW268" s="14" t="s">
        <v>30</v>
      </c>
      <c r="AX268" s="14" t="s">
        <v>81</v>
      </c>
      <c r="AY268" s="256" t="s">
        <v>120</v>
      </c>
    </row>
    <row r="269" s="2" customFormat="1" ht="21.75" customHeight="1">
      <c r="A269" s="38"/>
      <c r="B269" s="39"/>
      <c r="C269" s="214" t="s">
        <v>7</v>
      </c>
      <c r="D269" s="214" t="s">
        <v>122</v>
      </c>
      <c r="E269" s="215" t="s">
        <v>287</v>
      </c>
      <c r="F269" s="216" t="s">
        <v>288</v>
      </c>
      <c r="G269" s="217" t="s">
        <v>125</v>
      </c>
      <c r="H269" s="218">
        <v>143.40000000000001</v>
      </c>
      <c r="I269" s="219"/>
      <c r="J269" s="220">
        <f>ROUND(I269*H269,2)</f>
        <v>0</v>
      </c>
      <c r="K269" s="216" t="s">
        <v>126</v>
      </c>
      <c r="L269" s="44"/>
      <c r="M269" s="221" t="s">
        <v>1</v>
      </c>
      <c r="N269" s="222" t="s">
        <v>38</v>
      </c>
      <c r="O269" s="91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5" t="s">
        <v>127</v>
      </c>
      <c r="AT269" s="225" t="s">
        <v>122</v>
      </c>
      <c r="AU269" s="225" t="s">
        <v>83</v>
      </c>
      <c r="AY269" s="17" t="s">
        <v>120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7" t="s">
        <v>81</v>
      </c>
      <c r="BK269" s="226">
        <f>ROUND(I269*H269,2)</f>
        <v>0</v>
      </c>
      <c r="BL269" s="17" t="s">
        <v>127</v>
      </c>
      <c r="BM269" s="225" t="s">
        <v>289</v>
      </c>
    </row>
    <row r="270" s="2" customFormat="1">
      <c r="A270" s="38"/>
      <c r="B270" s="39"/>
      <c r="C270" s="40"/>
      <c r="D270" s="227" t="s">
        <v>129</v>
      </c>
      <c r="E270" s="40"/>
      <c r="F270" s="228" t="s">
        <v>290</v>
      </c>
      <c r="G270" s="40"/>
      <c r="H270" s="40"/>
      <c r="I270" s="229"/>
      <c r="J270" s="40"/>
      <c r="K270" s="40"/>
      <c r="L270" s="44"/>
      <c r="M270" s="230"/>
      <c r="N270" s="231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129</v>
      </c>
      <c r="AU270" s="17" t="s">
        <v>83</v>
      </c>
    </row>
    <row r="271" s="2" customFormat="1">
      <c r="A271" s="38"/>
      <c r="B271" s="39"/>
      <c r="C271" s="40"/>
      <c r="D271" s="232" t="s">
        <v>131</v>
      </c>
      <c r="E271" s="40"/>
      <c r="F271" s="233" t="s">
        <v>291</v>
      </c>
      <c r="G271" s="40"/>
      <c r="H271" s="40"/>
      <c r="I271" s="229"/>
      <c r="J271" s="40"/>
      <c r="K271" s="40"/>
      <c r="L271" s="44"/>
      <c r="M271" s="230"/>
      <c r="N271" s="231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131</v>
      </c>
      <c r="AU271" s="17" t="s">
        <v>83</v>
      </c>
    </row>
    <row r="272" s="13" customFormat="1">
      <c r="A272" s="13"/>
      <c r="B272" s="235"/>
      <c r="C272" s="236"/>
      <c r="D272" s="227" t="s">
        <v>135</v>
      </c>
      <c r="E272" s="237" t="s">
        <v>1</v>
      </c>
      <c r="F272" s="238" t="s">
        <v>144</v>
      </c>
      <c r="G272" s="236"/>
      <c r="H272" s="239">
        <v>125.8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135</v>
      </c>
      <c r="AU272" s="245" t="s">
        <v>83</v>
      </c>
      <c r="AV272" s="13" t="s">
        <v>83</v>
      </c>
      <c r="AW272" s="13" t="s">
        <v>30</v>
      </c>
      <c r="AX272" s="13" t="s">
        <v>73</v>
      </c>
      <c r="AY272" s="245" t="s">
        <v>120</v>
      </c>
    </row>
    <row r="273" s="13" customFormat="1">
      <c r="A273" s="13"/>
      <c r="B273" s="235"/>
      <c r="C273" s="236"/>
      <c r="D273" s="227" t="s">
        <v>135</v>
      </c>
      <c r="E273" s="237" t="s">
        <v>1</v>
      </c>
      <c r="F273" s="238" t="s">
        <v>145</v>
      </c>
      <c r="G273" s="236"/>
      <c r="H273" s="239">
        <v>17.600000000000001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135</v>
      </c>
      <c r="AU273" s="245" t="s">
        <v>83</v>
      </c>
      <c r="AV273" s="13" t="s">
        <v>83</v>
      </c>
      <c r="AW273" s="13" t="s">
        <v>30</v>
      </c>
      <c r="AX273" s="13" t="s">
        <v>73</v>
      </c>
      <c r="AY273" s="245" t="s">
        <v>120</v>
      </c>
    </row>
    <row r="274" s="14" customFormat="1">
      <c r="A274" s="14"/>
      <c r="B274" s="246"/>
      <c r="C274" s="247"/>
      <c r="D274" s="227" t="s">
        <v>135</v>
      </c>
      <c r="E274" s="248" t="s">
        <v>1</v>
      </c>
      <c r="F274" s="249" t="s">
        <v>137</v>
      </c>
      <c r="G274" s="247"/>
      <c r="H274" s="250">
        <v>143.40000000000001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135</v>
      </c>
      <c r="AU274" s="256" t="s">
        <v>83</v>
      </c>
      <c r="AV274" s="14" t="s">
        <v>127</v>
      </c>
      <c r="AW274" s="14" t="s">
        <v>30</v>
      </c>
      <c r="AX274" s="14" t="s">
        <v>81</v>
      </c>
      <c r="AY274" s="256" t="s">
        <v>120</v>
      </c>
    </row>
    <row r="275" s="2" customFormat="1" ht="33" customHeight="1">
      <c r="A275" s="38"/>
      <c r="B275" s="39"/>
      <c r="C275" s="214" t="s">
        <v>292</v>
      </c>
      <c r="D275" s="214" t="s">
        <v>122</v>
      </c>
      <c r="E275" s="215" t="s">
        <v>293</v>
      </c>
      <c r="F275" s="216" t="s">
        <v>294</v>
      </c>
      <c r="G275" s="217" t="s">
        <v>125</v>
      </c>
      <c r="H275" s="218">
        <v>143.40000000000001</v>
      </c>
      <c r="I275" s="219"/>
      <c r="J275" s="220">
        <f>ROUND(I275*H275,2)</f>
        <v>0</v>
      </c>
      <c r="K275" s="216" t="s">
        <v>126</v>
      </c>
      <c r="L275" s="44"/>
      <c r="M275" s="221" t="s">
        <v>1</v>
      </c>
      <c r="N275" s="222" t="s">
        <v>38</v>
      </c>
      <c r="O275" s="91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5" t="s">
        <v>127</v>
      </c>
      <c r="AT275" s="225" t="s">
        <v>122</v>
      </c>
      <c r="AU275" s="225" t="s">
        <v>83</v>
      </c>
      <c r="AY275" s="17" t="s">
        <v>120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7" t="s">
        <v>81</v>
      </c>
      <c r="BK275" s="226">
        <f>ROUND(I275*H275,2)</f>
        <v>0</v>
      </c>
      <c r="BL275" s="17" t="s">
        <v>127</v>
      </c>
      <c r="BM275" s="225" t="s">
        <v>295</v>
      </c>
    </row>
    <row r="276" s="2" customFormat="1">
      <c r="A276" s="38"/>
      <c r="B276" s="39"/>
      <c r="C276" s="40"/>
      <c r="D276" s="227" t="s">
        <v>129</v>
      </c>
      <c r="E276" s="40"/>
      <c r="F276" s="228" t="s">
        <v>296</v>
      </c>
      <c r="G276" s="40"/>
      <c r="H276" s="40"/>
      <c r="I276" s="229"/>
      <c r="J276" s="40"/>
      <c r="K276" s="40"/>
      <c r="L276" s="44"/>
      <c r="M276" s="230"/>
      <c r="N276" s="231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129</v>
      </c>
      <c r="AU276" s="17" t="s">
        <v>83</v>
      </c>
    </row>
    <row r="277" s="2" customFormat="1">
      <c r="A277" s="38"/>
      <c r="B277" s="39"/>
      <c r="C277" s="40"/>
      <c r="D277" s="232" t="s">
        <v>131</v>
      </c>
      <c r="E277" s="40"/>
      <c r="F277" s="233" t="s">
        <v>297</v>
      </c>
      <c r="G277" s="40"/>
      <c r="H277" s="40"/>
      <c r="I277" s="229"/>
      <c r="J277" s="40"/>
      <c r="K277" s="40"/>
      <c r="L277" s="44"/>
      <c r="M277" s="230"/>
      <c r="N277" s="231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131</v>
      </c>
      <c r="AU277" s="17" t="s">
        <v>83</v>
      </c>
    </row>
    <row r="278" s="13" customFormat="1">
      <c r="A278" s="13"/>
      <c r="B278" s="235"/>
      <c r="C278" s="236"/>
      <c r="D278" s="227" t="s">
        <v>135</v>
      </c>
      <c r="E278" s="237" t="s">
        <v>1</v>
      </c>
      <c r="F278" s="238" t="s">
        <v>144</v>
      </c>
      <c r="G278" s="236"/>
      <c r="H278" s="239">
        <v>125.8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135</v>
      </c>
      <c r="AU278" s="245" t="s">
        <v>83</v>
      </c>
      <c r="AV278" s="13" t="s">
        <v>83</v>
      </c>
      <c r="AW278" s="13" t="s">
        <v>30</v>
      </c>
      <c r="AX278" s="13" t="s">
        <v>73</v>
      </c>
      <c r="AY278" s="245" t="s">
        <v>120</v>
      </c>
    </row>
    <row r="279" s="13" customFormat="1">
      <c r="A279" s="13"/>
      <c r="B279" s="235"/>
      <c r="C279" s="236"/>
      <c r="D279" s="227" t="s">
        <v>135</v>
      </c>
      <c r="E279" s="237" t="s">
        <v>1</v>
      </c>
      <c r="F279" s="238" t="s">
        <v>145</v>
      </c>
      <c r="G279" s="236"/>
      <c r="H279" s="239">
        <v>17.600000000000001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135</v>
      </c>
      <c r="AU279" s="245" t="s">
        <v>83</v>
      </c>
      <c r="AV279" s="13" t="s">
        <v>83</v>
      </c>
      <c r="AW279" s="13" t="s">
        <v>30</v>
      </c>
      <c r="AX279" s="13" t="s">
        <v>73</v>
      </c>
      <c r="AY279" s="245" t="s">
        <v>120</v>
      </c>
    </row>
    <row r="280" s="14" customFormat="1">
      <c r="A280" s="14"/>
      <c r="B280" s="246"/>
      <c r="C280" s="247"/>
      <c r="D280" s="227" t="s">
        <v>135</v>
      </c>
      <c r="E280" s="248" t="s">
        <v>1</v>
      </c>
      <c r="F280" s="249" t="s">
        <v>137</v>
      </c>
      <c r="G280" s="247"/>
      <c r="H280" s="250">
        <v>143.40000000000001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135</v>
      </c>
      <c r="AU280" s="256" t="s">
        <v>83</v>
      </c>
      <c r="AV280" s="14" t="s">
        <v>127</v>
      </c>
      <c r="AW280" s="14" t="s">
        <v>30</v>
      </c>
      <c r="AX280" s="14" t="s">
        <v>81</v>
      </c>
      <c r="AY280" s="256" t="s">
        <v>120</v>
      </c>
    </row>
    <row r="281" s="2" customFormat="1" ht="24.15" customHeight="1">
      <c r="A281" s="38"/>
      <c r="B281" s="39"/>
      <c r="C281" s="214" t="s">
        <v>298</v>
      </c>
      <c r="D281" s="214" t="s">
        <v>122</v>
      </c>
      <c r="E281" s="215" t="s">
        <v>299</v>
      </c>
      <c r="F281" s="216" t="s">
        <v>300</v>
      </c>
      <c r="G281" s="217" t="s">
        <v>125</v>
      </c>
      <c r="H281" s="218">
        <v>143.40000000000001</v>
      </c>
      <c r="I281" s="219"/>
      <c r="J281" s="220">
        <f>ROUND(I281*H281,2)</f>
        <v>0</v>
      </c>
      <c r="K281" s="216" t="s">
        <v>126</v>
      </c>
      <c r="L281" s="44"/>
      <c r="M281" s="221" t="s">
        <v>1</v>
      </c>
      <c r="N281" s="222" t="s">
        <v>38</v>
      </c>
      <c r="O281" s="91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5" t="s">
        <v>127</v>
      </c>
      <c r="AT281" s="225" t="s">
        <v>122</v>
      </c>
      <c r="AU281" s="225" t="s">
        <v>83</v>
      </c>
      <c r="AY281" s="17" t="s">
        <v>120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7" t="s">
        <v>81</v>
      </c>
      <c r="BK281" s="226">
        <f>ROUND(I281*H281,2)</f>
        <v>0</v>
      </c>
      <c r="BL281" s="17" t="s">
        <v>127</v>
      </c>
      <c r="BM281" s="225" t="s">
        <v>301</v>
      </c>
    </row>
    <row r="282" s="2" customFormat="1">
      <c r="A282" s="38"/>
      <c r="B282" s="39"/>
      <c r="C282" s="40"/>
      <c r="D282" s="227" t="s">
        <v>129</v>
      </c>
      <c r="E282" s="40"/>
      <c r="F282" s="228" t="s">
        <v>302</v>
      </c>
      <c r="G282" s="40"/>
      <c r="H282" s="40"/>
      <c r="I282" s="229"/>
      <c r="J282" s="40"/>
      <c r="K282" s="40"/>
      <c r="L282" s="44"/>
      <c r="M282" s="230"/>
      <c r="N282" s="231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129</v>
      </c>
      <c r="AU282" s="17" t="s">
        <v>83</v>
      </c>
    </row>
    <row r="283" s="2" customFormat="1">
      <c r="A283" s="38"/>
      <c r="B283" s="39"/>
      <c r="C283" s="40"/>
      <c r="D283" s="232" t="s">
        <v>131</v>
      </c>
      <c r="E283" s="40"/>
      <c r="F283" s="233" t="s">
        <v>303</v>
      </c>
      <c r="G283" s="40"/>
      <c r="H283" s="40"/>
      <c r="I283" s="229"/>
      <c r="J283" s="40"/>
      <c r="K283" s="40"/>
      <c r="L283" s="44"/>
      <c r="M283" s="230"/>
      <c r="N283" s="231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131</v>
      </c>
      <c r="AU283" s="17" t="s">
        <v>83</v>
      </c>
    </row>
    <row r="284" s="13" customFormat="1">
      <c r="A284" s="13"/>
      <c r="B284" s="235"/>
      <c r="C284" s="236"/>
      <c r="D284" s="227" t="s">
        <v>135</v>
      </c>
      <c r="E284" s="237" t="s">
        <v>1</v>
      </c>
      <c r="F284" s="238" t="s">
        <v>144</v>
      </c>
      <c r="G284" s="236"/>
      <c r="H284" s="239">
        <v>125.8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135</v>
      </c>
      <c r="AU284" s="245" t="s">
        <v>83</v>
      </c>
      <c r="AV284" s="13" t="s">
        <v>83</v>
      </c>
      <c r="AW284" s="13" t="s">
        <v>30</v>
      </c>
      <c r="AX284" s="13" t="s">
        <v>73</v>
      </c>
      <c r="AY284" s="245" t="s">
        <v>120</v>
      </c>
    </row>
    <row r="285" s="13" customFormat="1">
      <c r="A285" s="13"/>
      <c r="B285" s="235"/>
      <c r="C285" s="236"/>
      <c r="D285" s="227" t="s">
        <v>135</v>
      </c>
      <c r="E285" s="237" t="s">
        <v>1</v>
      </c>
      <c r="F285" s="238" t="s">
        <v>145</v>
      </c>
      <c r="G285" s="236"/>
      <c r="H285" s="239">
        <v>17.600000000000001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135</v>
      </c>
      <c r="AU285" s="245" t="s">
        <v>83</v>
      </c>
      <c r="AV285" s="13" t="s">
        <v>83</v>
      </c>
      <c r="AW285" s="13" t="s">
        <v>30</v>
      </c>
      <c r="AX285" s="13" t="s">
        <v>73</v>
      </c>
      <c r="AY285" s="245" t="s">
        <v>120</v>
      </c>
    </row>
    <row r="286" s="14" customFormat="1">
      <c r="A286" s="14"/>
      <c r="B286" s="246"/>
      <c r="C286" s="247"/>
      <c r="D286" s="227" t="s">
        <v>135</v>
      </c>
      <c r="E286" s="248" t="s">
        <v>1</v>
      </c>
      <c r="F286" s="249" t="s">
        <v>137</v>
      </c>
      <c r="G286" s="247"/>
      <c r="H286" s="250">
        <v>143.40000000000001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135</v>
      </c>
      <c r="AU286" s="256" t="s">
        <v>83</v>
      </c>
      <c r="AV286" s="14" t="s">
        <v>127</v>
      </c>
      <c r="AW286" s="14" t="s">
        <v>30</v>
      </c>
      <c r="AX286" s="14" t="s">
        <v>81</v>
      </c>
      <c r="AY286" s="256" t="s">
        <v>120</v>
      </c>
    </row>
    <row r="287" s="2" customFormat="1" ht="24.15" customHeight="1">
      <c r="A287" s="38"/>
      <c r="B287" s="39"/>
      <c r="C287" s="214" t="s">
        <v>304</v>
      </c>
      <c r="D287" s="214" t="s">
        <v>122</v>
      </c>
      <c r="E287" s="215" t="s">
        <v>305</v>
      </c>
      <c r="F287" s="216" t="s">
        <v>306</v>
      </c>
      <c r="G287" s="217" t="s">
        <v>125</v>
      </c>
      <c r="H287" s="218">
        <v>30</v>
      </c>
      <c r="I287" s="219"/>
      <c r="J287" s="220">
        <f>ROUND(I287*H287,2)</f>
        <v>0</v>
      </c>
      <c r="K287" s="216" t="s">
        <v>126</v>
      </c>
      <c r="L287" s="44"/>
      <c r="M287" s="221" t="s">
        <v>1</v>
      </c>
      <c r="N287" s="222" t="s">
        <v>38</v>
      </c>
      <c r="O287" s="91"/>
      <c r="P287" s="223">
        <f>O287*H287</f>
        <v>0</v>
      </c>
      <c r="Q287" s="223">
        <v>0.089219999999999994</v>
      </c>
      <c r="R287" s="223">
        <f>Q287*H287</f>
        <v>2.6765999999999996</v>
      </c>
      <c r="S287" s="223">
        <v>0</v>
      </c>
      <c r="T287" s="22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5" t="s">
        <v>127</v>
      </c>
      <c r="AT287" s="225" t="s">
        <v>122</v>
      </c>
      <c r="AU287" s="225" t="s">
        <v>83</v>
      </c>
      <c r="AY287" s="17" t="s">
        <v>120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7" t="s">
        <v>81</v>
      </c>
      <c r="BK287" s="226">
        <f>ROUND(I287*H287,2)</f>
        <v>0</v>
      </c>
      <c r="BL287" s="17" t="s">
        <v>127</v>
      </c>
      <c r="BM287" s="225" t="s">
        <v>307</v>
      </c>
    </row>
    <row r="288" s="2" customFormat="1">
      <c r="A288" s="38"/>
      <c r="B288" s="39"/>
      <c r="C288" s="40"/>
      <c r="D288" s="227" t="s">
        <v>129</v>
      </c>
      <c r="E288" s="40"/>
      <c r="F288" s="228" t="s">
        <v>308</v>
      </c>
      <c r="G288" s="40"/>
      <c r="H288" s="40"/>
      <c r="I288" s="229"/>
      <c r="J288" s="40"/>
      <c r="K288" s="40"/>
      <c r="L288" s="44"/>
      <c r="M288" s="230"/>
      <c r="N288" s="231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129</v>
      </c>
      <c r="AU288" s="17" t="s">
        <v>83</v>
      </c>
    </row>
    <row r="289" s="2" customFormat="1">
      <c r="A289" s="38"/>
      <c r="B289" s="39"/>
      <c r="C289" s="40"/>
      <c r="D289" s="232" t="s">
        <v>131</v>
      </c>
      <c r="E289" s="40"/>
      <c r="F289" s="233" t="s">
        <v>309</v>
      </c>
      <c r="G289" s="40"/>
      <c r="H289" s="40"/>
      <c r="I289" s="229"/>
      <c r="J289" s="40"/>
      <c r="K289" s="40"/>
      <c r="L289" s="44"/>
      <c r="M289" s="230"/>
      <c r="N289" s="231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131</v>
      </c>
      <c r="AU289" s="17" t="s">
        <v>83</v>
      </c>
    </row>
    <row r="290" s="2" customFormat="1">
      <c r="A290" s="38"/>
      <c r="B290" s="39"/>
      <c r="C290" s="40"/>
      <c r="D290" s="227" t="s">
        <v>133</v>
      </c>
      <c r="E290" s="40"/>
      <c r="F290" s="234" t="s">
        <v>310</v>
      </c>
      <c r="G290" s="40"/>
      <c r="H290" s="40"/>
      <c r="I290" s="229"/>
      <c r="J290" s="40"/>
      <c r="K290" s="40"/>
      <c r="L290" s="44"/>
      <c r="M290" s="230"/>
      <c r="N290" s="231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133</v>
      </c>
      <c r="AU290" s="17" t="s">
        <v>83</v>
      </c>
    </row>
    <row r="291" s="13" customFormat="1">
      <c r="A291" s="13"/>
      <c r="B291" s="235"/>
      <c r="C291" s="236"/>
      <c r="D291" s="227" t="s">
        <v>135</v>
      </c>
      <c r="E291" s="237" t="s">
        <v>1</v>
      </c>
      <c r="F291" s="238" t="s">
        <v>274</v>
      </c>
      <c r="G291" s="236"/>
      <c r="H291" s="239">
        <v>30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135</v>
      </c>
      <c r="AU291" s="245" t="s">
        <v>83</v>
      </c>
      <c r="AV291" s="13" t="s">
        <v>83</v>
      </c>
      <c r="AW291" s="13" t="s">
        <v>30</v>
      </c>
      <c r="AX291" s="13" t="s">
        <v>73</v>
      </c>
      <c r="AY291" s="245" t="s">
        <v>120</v>
      </c>
    </row>
    <row r="292" s="14" customFormat="1">
      <c r="A292" s="14"/>
      <c r="B292" s="246"/>
      <c r="C292" s="247"/>
      <c r="D292" s="227" t="s">
        <v>135</v>
      </c>
      <c r="E292" s="248" t="s">
        <v>1</v>
      </c>
      <c r="F292" s="249" t="s">
        <v>137</v>
      </c>
      <c r="G292" s="247"/>
      <c r="H292" s="250">
        <v>30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135</v>
      </c>
      <c r="AU292" s="256" t="s">
        <v>83</v>
      </c>
      <c r="AV292" s="14" t="s">
        <v>127</v>
      </c>
      <c r="AW292" s="14" t="s">
        <v>30</v>
      </c>
      <c r="AX292" s="14" t="s">
        <v>81</v>
      </c>
      <c r="AY292" s="256" t="s">
        <v>120</v>
      </c>
    </row>
    <row r="293" s="2" customFormat="1" ht="24.15" customHeight="1">
      <c r="A293" s="38"/>
      <c r="B293" s="39"/>
      <c r="C293" s="267" t="s">
        <v>311</v>
      </c>
      <c r="D293" s="267" t="s">
        <v>259</v>
      </c>
      <c r="E293" s="268" t="s">
        <v>312</v>
      </c>
      <c r="F293" s="269" t="s">
        <v>313</v>
      </c>
      <c r="G293" s="270" t="s">
        <v>125</v>
      </c>
      <c r="H293" s="271">
        <v>30.899999999999999</v>
      </c>
      <c r="I293" s="272"/>
      <c r="J293" s="273">
        <f>ROUND(I293*H293,2)</f>
        <v>0</v>
      </c>
      <c r="K293" s="269" t="s">
        <v>126</v>
      </c>
      <c r="L293" s="274"/>
      <c r="M293" s="275" t="s">
        <v>1</v>
      </c>
      <c r="N293" s="276" t="s">
        <v>38</v>
      </c>
      <c r="O293" s="91"/>
      <c r="P293" s="223">
        <f>O293*H293</f>
        <v>0</v>
      </c>
      <c r="Q293" s="223">
        <v>0.13200000000000001</v>
      </c>
      <c r="R293" s="223">
        <f>Q293*H293</f>
        <v>4.0788000000000002</v>
      </c>
      <c r="S293" s="223">
        <v>0</v>
      </c>
      <c r="T293" s="22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5" t="s">
        <v>191</v>
      </c>
      <c r="AT293" s="225" t="s">
        <v>259</v>
      </c>
      <c r="AU293" s="225" t="s">
        <v>83</v>
      </c>
      <c r="AY293" s="17" t="s">
        <v>120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7" t="s">
        <v>81</v>
      </c>
      <c r="BK293" s="226">
        <f>ROUND(I293*H293,2)</f>
        <v>0</v>
      </c>
      <c r="BL293" s="17" t="s">
        <v>127</v>
      </c>
      <c r="BM293" s="225" t="s">
        <v>314</v>
      </c>
    </row>
    <row r="294" s="2" customFormat="1">
      <c r="A294" s="38"/>
      <c r="B294" s="39"/>
      <c r="C294" s="40"/>
      <c r="D294" s="227" t="s">
        <v>129</v>
      </c>
      <c r="E294" s="40"/>
      <c r="F294" s="228" t="s">
        <v>313</v>
      </c>
      <c r="G294" s="40"/>
      <c r="H294" s="40"/>
      <c r="I294" s="229"/>
      <c r="J294" s="40"/>
      <c r="K294" s="40"/>
      <c r="L294" s="44"/>
      <c r="M294" s="230"/>
      <c r="N294" s="231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129</v>
      </c>
      <c r="AU294" s="17" t="s">
        <v>83</v>
      </c>
    </row>
    <row r="295" s="13" customFormat="1">
      <c r="A295" s="13"/>
      <c r="B295" s="235"/>
      <c r="C295" s="236"/>
      <c r="D295" s="227" t="s">
        <v>135</v>
      </c>
      <c r="E295" s="236"/>
      <c r="F295" s="238" t="s">
        <v>315</v>
      </c>
      <c r="G295" s="236"/>
      <c r="H295" s="239">
        <v>30.899999999999999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135</v>
      </c>
      <c r="AU295" s="245" t="s">
        <v>83</v>
      </c>
      <c r="AV295" s="13" t="s">
        <v>83</v>
      </c>
      <c r="AW295" s="13" t="s">
        <v>4</v>
      </c>
      <c r="AX295" s="13" t="s">
        <v>81</v>
      </c>
      <c r="AY295" s="245" t="s">
        <v>120</v>
      </c>
    </row>
    <row r="296" s="12" customFormat="1" ht="22.8" customHeight="1">
      <c r="A296" s="12"/>
      <c r="B296" s="198"/>
      <c r="C296" s="199"/>
      <c r="D296" s="200" t="s">
        <v>72</v>
      </c>
      <c r="E296" s="212" t="s">
        <v>199</v>
      </c>
      <c r="F296" s="212" t="s">
        <v>316</v>
      </c>
      <c r="G296" s="199"/>
      <c r="H296" s="199"/>
      <c r="I296" s="202"/>
      <c r="J296" s="213">
        <f>BK296</f>
        <v>0</v>
      </c>
      <c r="K296" s="199"/>
      <c r="L296" s="204"/>
      <c r="M296" s="205"/>
      <c r="N296" s="206"/>
      <c r="O296" s="206"/>
      <c r="P296" s="207">
        <f>SUM(P297:P331)</f>
        <v>0</v>
      </c>
      <c r="Q296" s="206"/>
      <c r="R296" s="207">
        <f>SUM(R297:R331)</f>
        <v>13.590558</v>
      </c>
      <c r="S296" s="206"/>
      <c r="T296" s="208">
        <f>SUM(T297:T331)</f>
        <v>12.08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9" t="s">
        <v>81</v>
      </c>
      <c r="AT296" s="210" t="s">
        <v>72</v>
      </c>
      <c r="AU296" s="210" t="s">
        <v>81</v>
      </c>
      <c r="AY296" s="209" t="s">
        <v>120</v>
      </c>
      <c r="BK296" s="211">
        <f>SUM(BK297:BK331)</f>
        <v>0</v>
      </c>
    </row>
    <row r="297" s="2" customFormat="1" ht="24.15" customHeight="1">
      <c r="A297" s="38"/>
      <c r="B297" s="39"/>
      <c r="C297" s="214" t="s">
        <v>317</v>
      </c>
      <c r="D297" s="214" t="s">
        <v>122</v>
      </c>
      <c r="E297" s="215" t="s">
        <v>318</v>
      </c>
      <c r="F297" s="216" t="s">
        <v>319</v>
      </c>
      <c r="G297" s="217" t="s">
        <v>155</v>
      </c>
      <c r="H297" s="218">
        <v>34</v>
      </c>
      <c r="I297" s="219"/>
      <c r="J297" s="220">
        <f>ROUND(I297*H297,2)</f>
        <v>0</v>
      </c>
      <c r="K297" s="216" t="s">
        <v>1</v>
      </c>
      <c r="L297" s="44"/>
      <c r="M297" s="221" t="s">
        <v>1</v>
      </c>
      <c r="N297" s="222" t="s">
        <v>38</v>
      </c>
      <c r="O297" s="91"/>
      <c r="P297" s="223">
        <f>O297*H297</f>
        <v>0</v>
      </c>
      <c r="Q297" s="223">
        <v>0.040079999999999998</v>
      </c>
      <c r="R297" s="223">
        <f>Q297*H297</f>
        <v>1.3627199999999999</v>
      </c>
      <c r="S297" s="223">
        <v>0</v>
      </c>
      <c r="T297" s="22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5" t="s">
        <v>127</v>
      </c>
      <c r="AT297" s="225" t="s">
        <v>122</v>
      </c>
      <c r="AU297" s="225" t="s">
        <v>83</v>
      </c>
      <c r="AY297" s="17" t="s">
        <v>120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7" t="s">
        <v>81</v>
      </c>
      <c r="BK297" s="226">
        <f>ROUND(I297*H297,2)</f>
        <v>0</v>
      </c>
      <c r="BL297" s="17" t="s">
        <v>127</v>
      </c>
      <c r="BM297" s="225" t="s">
        <v>320</v>
      </c>
    </row>
    <row r="298" s="2" customFormat="1">
      <c r="A298" s="38"/>
      <c r="B298" s="39"/>
      <c r="C298" s="40"/>
      <c r="D298" s="227" t="s">
        <v>129</v>
      </c>
      <c r="E298" s="40"/>
      <c r="F298" s="228" t="s">
        <v>321</v>
      </c>
      <c r="G298" s="40"/>
      <c r="H298" s="40"/>
      <c r="I298" s="229"/>
      <c r="J298" s="40"/>
      <c r="K298" s="40"/>
      <c r="L298" s="44"/>
      <c r="M298" s="230"/>
      <c r="N298" s="231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129</v>
      </c>
      <c r="AU298" s="17" t="s">
        <v>83</v>
      </c>
    </row>
    <row r="299" s="2" customFormat="1">
      <c r="A299" s="38"/>
      <c r="B299" s="39"/>
      <c r="C299" s="40"/>
      <c r="D299" s="227" t="s">
        <v>133</v>
      </c>
      <c r="E299" s="40"/>
      <c r="F299" s="234" t="s">
        <v>322</v>
      </c>
      <c r="G299" s="40"/>
      <c r="H299" s="40"/>
      <c r="I299" s="229"/>
      <c r="J299" s="40"/>
      <c r="K299" s="40"/>
      <c r="L299" s="44"/>
      <c r="M299" s="230"/>
      <c r="N299" s="231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133</v>
      </c>
      <c r="AU299" s="17" t="s">
        <v>83</v>
      </c>
    </row>
    <row r="300" s="13" customFormat="1">
      <c r="A300" s="13"/>
      <c r="B300" s="235"/>
      <c r="C300" s="236"/>
      <c r="D300" s="227" t="s">
        <v>135</v>
      </c>
      <c r="E300" s="237" t="s">
        <v>1</v>
      </c>
      <c r="F300" s="238" t="s">
        <v>257</v>
      </c>
      <c r="G300" s="236"/>
      <c r="H300" s="239">
        <v>34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135</v>
      </c>
      <c r="AU300" s="245" t="s">
        <v>83</v>
      </c>
      <c r="AV300" s="13" t="s">
        <v>83</v>
      </c>
      <c r="AW300" s="13" t="s">
        <v>30</v>
      </c>
      <c r="AX300" s="13" t="s">
        <v>73</v>
      </c>
      <c r="AY300" s="245" t="s">
        <v>120</v>
      </c>
    </row>
    <row r="301" s="14" customFormat="1">
      <c r="A301" s="14"/>
      <c r="B301" s="246"/>
      <c r="C301" s="247"/>
      <c r="D301" s="227" t="s">
        <v>135</v>
      </c>
      <c r="E301" s="248" t="s">
        <v>1</v>
      </c>
      <c r="F301" s="249" t="s">
        <v>137</v>
      </c>
      <c r="G301" s="247"/>
      <c r="H301" s="250">
        <v>34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135</v>
      </c>
      <c r="AU301" s="256" t="s">
        <v>83</v>
      </c>
      <c r="AV301" s="14" t="s">
        <v>127</v>
      </c>
      <c r="AW301" s="14" t="s">
        <v>30</v>
      </c>
      <c r="AX301" s="14" t="s">
        <v>81</v>
      </c>
      <c r="AY301" s="256" t="s">
        <v>120</v>
      </c>
    </row>
    <row r="302" s="2" customFormat="1" ht="33" customHeight="1">
      <c r="A302" s="38"/>
      <c r="B302" s="39"/>
      <c r="C302" s="214" t="s">
        <v>323</v>
      </c>
      <c r="D302" s="214" t="s">
        <v>122</v>
      </c>
      <c r="E302" s="215" t="s">
        <v>324</v>
      </c>
      <c r="F302" s="216" t="s">
        <v>325</v>
      </c>
      <c r="G302" s="217" t="s">
        <v>155</v>
      </c>
      <c r="H302" s="218">
        <v>76.299999999999997</v>
      </c>
      <c r="I302" s="219"/>
      <c r="J302" s="220">
        <f>ROUND(I302*H302,2)</f>
        <v>0</v>
      </c>
      <c r="K302" s="216" t="s">
        <v>126</v>
      </c>
      <c r="L302" s="44"/>
      <c r="M302" s="221" t="s">
        <v>1</v>
      </c>
      <c r="N302" s="222" t="s">
        <v>38</v>
      </c>
      <c r="O302" s="91"/>
      <c r="P302" s="223">
        <f>O302*H302</f>
        <v>0</v>
      </c>
      <c r="Q302" s="223">
        <v>0.10398</v>
      </c>
      <c r="R302" s="223">
        <f>Q302*H302</f>
        <v>7.9336739999999999</v>
      </c>
      <c r="S302" s="223">
        <v>0</v>
      </c>
      <c r="T302" s="22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5" t="s">
        <v>127</v>
      </c>
      <c r="AT302" s="225" t="s">
        <v>122</v>
      </c>
      <c r="AU302" s="225" t="s">
        <v>83</v>
      </c>
      <c r="AY302" s="17" t="s">
        <v>120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7" t="s">
        <v>81</v>
      </c>
      <c r="BK302" s="226">
        <f>ROUND(I302*H302,2)</f>
        <v>0</v>
      </c>
      <c r="BL302" s="17" t="s">
        <v>127</v>
      </c>
      <c r="BM302" s="225" t="s">
        <v>326</v>
      </c>
    </row>
    <row r="303" s="2" customFormat="1">
      <c r="A303" s="38"/>
      <c r="B303" s="39"/>
      <c r="C303" s="40"/>
      <c r="D303" s="227" t="s">
        <v>129</v>
      </c>
      <c r="E303" s="40"/>
      <c r="F303" s="228" t="s">
        <v>327</v>
      </c>
      <c r="G303" s="40"/>
      <c r="H303" s="40"/>
      <c r="I303" s="229"/>
      <c r="J303" s="40"/>
      <c r="K303" s="40"/>
      <c r="L303" s="44"/>
      <c r="M303" s="230"/>
      <c r="N303" s="231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129</v>
      </c>
      <c r="AU303" s="17" t="s">
        <v>83</v>
      </c>
    </row>
    <row r="304" s="2" customFormat="1">
      <c r="A304" s="38"/>
      <c r="B304" s="39"/>
      <c r="C304" s="40"/>
      <c r="D304" s="232" t="s">
        <v>131</v>
      </c>
      <c r="E304" s="40"/>
      <c r="F304" s="233" t="s">
        <v>328</v>
      </c>
      <c r="G304" s="40"/>
      <c r="H304" s="40"/>
      <c r="I304" s="229"/>
      <c r="J304" s="40"/>
      <c r="K304" s="40"/>
      <c r="L304" s="44"/>
      <c r="M304" s="230"/>
      <c r="N304" s="231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131</v>
      </c>
      <c r="AU304" s="17" t="s">
        <v>83</v>
      </c>
    </row>
    <row r="305" s="2" customFormat="1">
      <c r="A305" s="38"/>
      <c r="B305" s="39"/>
      <c r="C305" s="40"/>
      <c r="D305" s="227" t="s">
        <v>133</v>
      </c>
      <c r="E305" s="40"/>
      <c r="F305" s="234" t="s">
        <v>329</v>
      </c>
      <c r="G305" s="40"/>
      <c r="H305" s="40"/>
      <c r="I305" s="229"/>
      <c r="J305" s="40"/>
      <c r="K305" s="40"/>
      <c r="L305" s="44"/>
      <c r="M305" s="230"/>
      <c r="N305" s="231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133</v>
      </c>
      <c r="AU305" s="17" t="s">
        <v>83</v>
      </c>
    </row>
    <row r="306" s="13" customFormat="1">
      <c r="A306" s="13"/>
      <c r="B306" s="235"/>
      <c r="C306" s="236"/>
      <c r="D306" s="227" t="s">
        <v>135</v>
      </c>
      <c r="E306" s="237" t="s">
        <v>1</v>
      </c>
      <c r="F306" s="238" t="s">
        <v>330</v>
      </c>
      <c r="G306" s="236"/>
      <c r="H306" s="239">
        <v>76.299999999999997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135</v>
      </c>
      <c r="AU306" s="245" t="s">
        <v>83</v>
      </c>
      <c r="AV306" s="13" t="s">
        <v>83</v>
      </c>
      <c r="AW306" s="13" t="s">
        <v>30</v>
      </c>
      <c r="AX306" s="13" t="s">
        <v>73</v>
      </c>
      <c r="AY306" s="245" t="s">
        <v>120</v>
      </c>
    </row>
    <row r="307" s="14" customFormat="1">
      <c r="A307" s="14"/>
      <c r="B307" s="246"/>
      <c r="C307" s="247"/>
      <c r="D307" s="227" t="s">
        <v>135</v>
      </c>
      <c r="E307" s="248" t="s">
        <v>1</v>
      </c>
      <c r="F307" s="249" t="s">
        <v>137</v>
      </c>
      <c r="G307" s="247"/>
      <c r="H307" s="250">
        <v>76.299999999999997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135</v>
      </c>
      <c r="AU307" s="256" t="s">
        <v>83</v>
      </c>
      <c r="AV307" s="14" t="s">
        <v>127</v>
      </c>
      <c r="AW307" s="14" t="s">
        <v>30</v>
      </c>
      <c r="AX307" s="14" t="s">
        <v>81</v>
      </c>
      <c r="AY307" s="256" t="s">
        <v>120</v>
      </c>
    </row>
    <row r="308" s="2" customFormat="1" ht="16.5" customHeight="1">
      <c r="A308" s="38"/>
      <c r="B308" s="39"/>
      <c r="C308" s="267" t="s">
        <v>331</v>
      </c>
      <c r="D308" s="267" t="s">
        <v>259</v>
      </c>
      <c r="E308" s="268" t="s">
        <v>332</v>
      </c>
      <c r="F308" s="269" t="s">
        <v>333</v>
      </c>
      <c r="G308" s="270" t="s">
        <v>155</v>
      </c>
      <c r="H308" s="271">
        <v>76.299999999999997</v>
      </c>
      <c r="I308" s="272"/>
      <c r="J308" s="273">
        <f>ROUND(I308*H308,2)</f>
        <v>0</v>
      </c>
      <c r="K308" s="269" t="s">
        <v>126</v>
      </c>
      <c r="L308" s="274"/>
      <c r="M308" s="275" t="s">
        <v>1</v>
      </c>
      <c r="N308" s="276" t="s">
        <v>38</v>
      </c>
      <c r="O308" s="91"/>
      <c r="P308" s="223">
        <f>O308*H308</f>
        <v>0</v>
      </c>
      <c r="Q308" s="223">
        <v>0.056120000000000003</v>
      </c>
      <c r="R308" s="223">
        <f>Q308*H308</f>
        <v>4.2819560000000001</v>
      </c>
      <c r="S308" s="223">
        <v>0</v>
      </c>
      <c r="T308" s="22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5" t="s">
        <v>191</v>
      </c>
      <c r="AT308" s="225" t="s">
        <v>259</v>
      </c>
      <c r="AU308" s="225" t="s">
        <v>83</v>
      </c>
      <c r="AY308" s="17" t="s">
        <v>120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81</v>
      </c>
      <c r="BK308" s="226">
        <f>ROUND(I308*H308,2)</f>
        <v>0</v>
      </c>
      <c r="BL308" s="17" t="s">
        <v>127</v>
      </c>
      <c r="BM308" s="225" t="s">
        <v>334</v>
      </c>
    </row>
    <row r="309" s="2" customFormat="1">
      <c r="A309" s="38"/>
      <c r="B309" s="39"/>
      <c r="C309" s="40"/>
      <c r="D309" s="227" t="s">
        <v>129</v>
      </c>
      <c r="E309" s="40"/>
      <c r="F309" s="228" t="s">
        <v>333</v>
      </c>
      <c r="G309" s="40"/>
      <c r="H309" s="40"/>
      <c r="I309" s="229"/>
      <c r="J309" s="40"/>
      <c r="K309" s="40"/>
      <c r="L309" s="44"/>
      <c r="M309" s="230"/>
      <c r="N309" s="231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129</v>
      </c>
      <c r="AU309" s="17" t="s">
        <v>83</v>
      </c>
    </row>
    <row r="310" s="2" customFormat="1" ht="24.15" customHeight="1">
      <c r="A310" s="38"/>
      <c r="B310" s="39"/>
      <c r="C310" s="214" t="s">
        <v>335</v>
      </c>
      <c r="D310" s="214" t="s">
        <v>122</v>
      </c>
      <c r="E310" s="215" t="s">
        <v>336</v>
      </c>
      <c r="F310" s="216" t="s">
        <v>337</v>
      </c>
      <c r="G310" s="217" t="s">
        <v>155</v>
      </c>
      <c r="H310" s="218">
        <v>10</v>
      </c>
      <c r="I310" s="219"/>
      <c r="J310" s="220">
        <f>ROUND(I310*H310,2)</f>
        <v>0</v>
      </c>
      <c r="K310" s="216" t="s">
        <v>126</v>
      </c>
      <c r="L310" s="44"/>
      <c r="M310" s="221" t="s">
        <v>1</v>
      </c>
      <c r="N310" s="222" t="s">
        <v>38</v>
      </c>
      <c r="O310" s="91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5" t="s">
        <v>127</v>
      </c>
      <c r="AT310" s="225" t="s">
        <v>122</v>
      </c>
      <c r="AU310" s="225" t="s">
        <v>83</v>
      </c>
      <c r="AY310" s="17" t="s">
        <v>120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7" t="s">
        <v>81</v>
      </c>
      <c r="BK310" s="226">
        <f>ROUND(I310*H310,2)</f>
        <v>0</v>
      </c>
      <c r="BL310" s="17" t="s">
        <v>127</v>
      </c>
      <c r="BM310" s="225" t="s">
        <v>338</v>
      </c>
    </row>
    <row r="311" s="2" customFormat="1">
      <c r="A311" s="38"/>
      <c r="B311" s="39"/>
      <c r="C311" s="40"/>
      <c r="D311" s="227" t="s">
        <v>129</v>
      </c>
      <c r="E311" s="40"/>
      <c r="F311" s="228" t="s">
        <v>339</v>
      </c>
      <c r="G311" s="40"/>
      <c r="H311" s="40"/>
      <c r="I311" s="229"/>
      <c r="J311" s="40"/>
      <c r="K311" s="40"/>
      <c r="L311" s="44"/>
      <c r="M311" s="230"/>
      <c r="N311" s="231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129</v>
      </c>
      <c r="AU311" s="17" t="s">
        <v>83</v>
      </c>
    </row>
    <row r="312" s="2" customFormat="1">
      <c r="A312" s="38"/>
      <c r="B312" s="39"/>
      <c r="C312" s="40"/>
      <c r="D312" s="232" t="s">
        <v>131</v>
      </c>
      <c r="E312" s="40"/>
      <c r="F312" s="233" t="s">
        <v>340</v>
      </c>
      <c r="G312" s="40"/>
      <c r="H312" s="40"/>
      <c r="I312" s="229"/>
      <c r="J312" s="40"/>
      <c r="K312" s="40"/>
      <c r="L312" s="44"/>
      <c r="M312" s="230"/>
      <c r="N312" s="231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131</v>
      </c>
      <c r="AU312" s="17" t="s">
        <v>83</v>
      </c>
    </row>
    <row r="313" s="13" customFormat="1">
      <c r="A313" s="13"/>
      <c r="B313" s="235"/>
      <c r="C313" s="236"/>
      <c r="D313" s="227" t="s">
        <v>135</v>
      </c>
      <c r="E313" s="237" t="s">
        <v>1</v>
      </c>
      <c r="F313" s="238" t="s">
        <v>206</v>
      </c>
      <c r="G313" s="236"/>
      <c r="H313" s="239">
        <v>10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135</v>
      </c>
      <c r="AU313" s="245" t="s">
        <v>83</v>
      </c>
      <c r="AV313" s="13" t="s">
        <v>83</v>
      </c>
      <c r="AW313" s="13" t="s">
        <v>30</v>
      </c>
      <c r="AX313" s="13" t="s">
        <v>73</v>
      </c>
      <c r="AY313" s="245" t="s">
        <v>120</v>
      </c>
    </row>
    <row r="314" s="14" customFormat="1">
      <c r="A314" s="14"/>
      <c r="B314" s="246"/>
      <c r="C314" s="247"/>
      <c r="D314" s="227" t="s">
        <v>135</v>
      </c>
      <c r="E314" s="248" t="s">
        <v>1</v>
      </c>
      <c r="F314" s="249" t="s">
        <v>137</v>
      </c>
      <c r="G314" s="247"/>
      <c r="H314" s="250">
        <v>10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135</v>
      </c>
      <c r="AU314" s="256" t="s">
        <v>83</v>
      </c>
      <c r="AV314" s="14" t="s">
        <v>127</v>
      </c>
      <c r="AW314" s="14" t="s">
        <v>30</v>
      </c>
      <c r="AX314" s="14" t="s">
        <v>81</v>
      </c>
      <c r="AY314" s="256" t="s">
        <v>120</v>
      </c>
    </row>
    <row r="315" s="2" customFormat="1" ht="24.15" customHeight="1">
      <c r="A315" s="38"/>
      <c r="B315" s="39"/>
      <c r="C315" s="214" t="s">
        <v>341</v>
      </c>
      <c r="D315" s="214" t="s">
        <v>122</v>
      </c>
      <c r="E315" s="215" t="s">
        <v>342</v>
      </c>
      <c r="F315" s="216" t="s">
        <v>343</v>
      </c>
      <c r="G315" s="217" t="s">
        <v>155</v>
      </c>
      <c r="H315" s="218">
        <v>76.299999999999997</v>
      </c>
      <c r="I315" s="219"/>
      <c r="J315" s="220">
        <f>ROUND(I315*H315,2)</f>
        <v>0</v>
      </c>
      <c r="K315" s="216" t="s">
        <v>126</v>
      </c>
      <c r="L315" s="44"/>
      <c r="M315" s="221" t="s">
        <v>1</v>
      </c>
      <c r="N315" s="222" t="s">
        <v>38</v>
      </c>
      <c r="O315" s="91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5" t="s">
        <v>127</v>
      </c>
      <c r="AT315" s="225" t="s">
        <v>122</v>
      </c>
      <c r="AU315" s="225" t="s">
        <v>83</v>
      </c>
      <c r="AY315" s="17" t="s">
        <v>120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7" t="s">
        <v>81</v>
      </c>
      <c r="BK315" s="226">
        <f>ROUND(I315*H315,2)</f>
        <v>0</v>
      </c>
      <c r="BL315" s="17" t="s">
        <v>127</v>
      </c>
      <c r="BM315" s="225" t="s">
        <v>344</v>
      </c>
    </row>
    <row r="316" s="2" customFormat="1">
      <c r="A316" s="38"/>
      <c r="B316" s="39"/>
      <c r="C316" s="40"/>
      <c r="D316" s="227" t="s">
        <v>129</v>
      </c>
      <c r="E316" s="40"/>
      <c r="F316" s="228" t="s">
        <v>345</v>
      </c>
      <c r="G316" s="40"/>
      <c r="H316" s="40"/>
      <c r="I316" s="229"/>
      <c r="J316" s="40"/>
      <c r="K316" s="40"/>
      <c r="L316" s="44"/>
      <c r="M316" s="230"/>
      <c r="N316" s="231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129</v>
      </c>
      <c r="AU316" s="17" t="s">
        <v>83</v>
      </c>
    </row>
    <row r="317" s="2" customFormat="1">
      <c r="A317" s="38"/>
      <c r="B317" s="39"/>
      <c r="C317" s="40"/>
      <c r="D317" s="232" t="s">
        <v>131</v>
      </c>
      <c r="E317" s="40"/>
      <c r="F317" s="233" t="s">
        <v>346</v>
      </c>
      <c r="G317" s="40"/>
      <c r="H317" s="40"/>
      <c r="I317" s="229"/>
      <c r="J317" s="40"/>
      <c r="K317" s="40"/>
      <c r="L317" s="44"/>
      <c r="M317" s="230"/>
      <c r="N317" s="231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131</v>
      </c>
      <c r="AU317" s="17" t="s">
        <v>83</v>
      </c>
    </row>
    <row r="318" s="13" customFormat="1">
      <c r="A318" s="13"/>
      <c r="B318" s="235"/>
      <c r="C318" s="236"/>
      <c r="D318" s="227" t="s">
        <v>135</v>
      </c>
      <c r="E318" s="237" t="s">
        <v>1</v>
      </c>
      <c r="F318" s="238" t="s">
        <v>330</v>
      </c>
      <c r="G318" s="236"/>
      <c r="H318" s="239">
        <v>76.299999999999997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135</v>
      </c>
      <c r="AU318" s="245" t="s">
        <v>83</v>
      </c>
      <c r="AV318" s="13" t="s">
        <v>83</v>
      </c>
      <c r="AW318" s="13" t="s">
        <v>30</v>
      </c>
      <c r="AX318" s="13" t="s">
        <v>73</v>
      </c>
      <c r="AY318" s="245" t="s">
        <v>120</v>
      </c>
    </row>
    <row r="319" s="14" customFormat="1">
      <c r="A319" s="14"/>
      <c r="B319" s="246"/>
      <c r="C319" s="247"/>
      <c r="D319" s="227" t="s">
        <v>135</v>
      </c>
      <c r="E319" s="248" t="s">
        <v>1</v>
      </c>
      <c r="F319" s="249" t="s">
        <v>137</v>
      </c>
      <c r="G319" s="247"/>
      <c r="H319" s="250">
        <v>76.299999999999997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135</v>
      </c>
      <c r="AU319" s="256" t="s">
        <v>83</v>
      </c>
      <c r="AV319" s="14" t="s">
        <v>127</v>
      </c>
      <c r="AW319" s="14" t="s">
        <v>30</v>
      </c>
      <c r="AX319" s="14" t="s">
        <v>81</v>
      </c>
      <c r="AY319" s="256" t="s">
        <v>120</v>
      </c>
    </row>
    <row r="320" s="2" customFormat="1" ht="24.15" customHeight="1">
      <c r="A320" s="38"/>
      <c r="B320" s="39"/>
      <c r="C320" s="214" t="s">
        <v>347</v>
      </c>
      <c r="D320" s="214" t="s">
        <v>122</v>
      </c>
      <c r="E320" s="215" t="s">
        <v>348</v>
      </c>
      <c r="F320" s="216" t="s">
        <v>349</v>
      </c>
      <c r="G320" s="217" t="s">
        <v>155</v>
      </c>
      <c r="H320" s="218">
        <v>76.299999999999997</v>
      </c>
      <c r="I320" s="219"/>
      <c r="J320" s="220">
        <f>ROUND(I320*H320,2)</f>
        <v>0</v>
      </c>
      <c r="K320" s="216" t="s">
        <v>126</v>
      </c>
      <c r="L320" s="44"/>
      <c r="M320" s="221" t="s">
        <v>1</v>
      </c>
      <c r="N320" s="222" t="s">
        <v>38</v>
      </c>
      <c r="O320" s="91"/>
      <c r="P320" s="223">
        <f>O320*H320</f>
        <v>0</v>
      </c>
      <c r="Q320" s="223">
        <v>0.00016000000000000001</v>
      </c>
      <c r="R320" s="223">
        <f>Q320*H320</f>
        <v>0.012208</v>
      </c>
      <c r="S320" s="223">
        <v>0</v>
      </c>
      <c r="T320" s="22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127</v>
      </c>
      <c r="AT320" s="225" t="s">
        <v>122</v>
      </c>
      <c r="AU320" s="225" t="s">
        <v>83</v>
      </c>
      <c r="AY320" s="17" t="s">
        <v>120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81</v>
      </c>
      <c r="BK320" s="226">
        <f>ROUND(I320*H320,2)</f>
        <v>0</v>
      </c>
      <c r="BL320" s="17" t="s">
        <v>127</v>
      </c>
      <c r="BM320" s="225" t="s">
        <v>350</v>
      </c>
    </row>
    <row r="321" s="2" customFormat="1">
      <c r="A321" s="38"/>
      <c r="B321" s="39"/>
      <c r="C321" s="40"/>
      <c r="D321" s="227" t="s">
        <v>129</v>
      </c>
      <c r="E321" s="40"/>
      <c r="F321" s="228" t="s">
        <v>351</v>
      </c>
      <c r="G321" s="40"/>
      <c r="H321" s="40"/>
      <c r="I321" s="229"/>
      <c r="J321" s="40"/>
      <c r="K321" s="40"/>
      <c r="L321" s="44"/>
      <c r="M321" s="230"/>
      <c r="N321" s="231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129</v>
      </c>
      <c r="AU321" s="17" t="s">
        <v>83</v>
      </c>
    </row>
    <row r="322" s="2" customFormat="1">
      <c r="A322" s="38"/>
      <c r="B322" s="39"/>
      <c r="C322" s="40"/>
      <c r="D322" s="232" t="s">
        <v>131</v>
      </c>
      <c r="E322" s="40"/>
      <c r="F322" s="233" t="s">
        <v>352</v>
      </c>
      <c r="G322" s="40"/>
      <c r="H322" s="40"/>
      <c r="I322" s="229"/>
      <c r="J322" s="40"/>
      <c r="K322" s="40"/>
      <c r="L322" s="44"/>
      <c r="M322" s="230"/>
      <c r="N322" s="231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131</v>
      </c>
      <c r="AU322" s="17" t="s">
        <v>83</v>
      </c>
    </row>
    <row r="323" s="13" customFormat="1">
      <c r="A323" s="13"/>
      <c r="B323" s="235"/>
      <c r="C323" s="236"/>
      <c r="D323" s="227" t="s">
        <v>135</v>
      </c>
      <c r="E323" s="237" t="s">
        <v>1</v>
      </c>
      <c r="F323" s="238" t="s">
        <v>330</v>
      </c>
      <c r="G323" s="236"/>
      <c r="H323" s="239">
        <v>76.299999999999997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135</v>
      </c>
      <c r="AU323" s="245" t="s">
        <v>83</v>
      </c>
      <c r="AV323" s="13" t="s">
        <v>83</v>
      </c>
      <c r="AW323" s="13" t="s">
        <v>30</v>
      </c>
      <c r="AX323" s="13" t="s">
        <v>73</v>
      </c>
      <c r="AY323" s="245" t="s">
        <v>120</v>
      </c>
    </row>
    <row r="324" s="14" customFormat="1">
      <c r="A324" s="14"/>
      <c r="B324" s="246"/>
      <c r="C324" s="247"/>
      <c r="D324" s="227" t="s">
        <v>135</v>
      </c>
      <c r="E324" s="248" t="s">
        <v>1</v>
      </c>
      <c r="F324" s="249" t="s">
        <v>137</v>
      </c>
      <c r="G324" s="247"/>
      <c r="H324" s="250">
        <v>76.299999999999997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135</v>
      </c>
      <c r="AU324" s="256" t="s">
        <v>83</v>
      </c>
      <c r="AV324" s="14" t="s">
        <v>127</v>
      </c>
      <c r="AW324" s="14" t="s">
        <v>30</v>
      </c>
      <c r="AX324" s="14" t="s">
        <v>81</v>
      </c>
      <c r="AY324" s="256" t="s">
        <v>120</v>
      </c>
    </row>
    <row r="325" s="2" customFormat="1" ht="16.5" customHeight="1">
      <c r="A325" s="38"/>
      <c r="B325" s="39"/>
      <c r="C325" s="214" t="s">
        <v>353</v>
      </c>
      <c r="D325" s="214" t="s">
        <v>122</v>
      </c>
      <c r="E325" s="215" t="s">
        <v>354</v>
      </c>
      <c r="F325" s="216" t="s">
        <v>355</v>
      </c>
      <c r="G325" s="217" t="s">
        <v>172</v>
      </c>
      <c r="H325" s="218">
        <v>6.04</v>
      </c>
      <c r="I325" s="219"/>
      <c r="J325" s="220">
        <f>ROUND(I325*H325,2)</f>
        <v>0</v>
      </c>
      <c r="K325" s="216" t="s">
        <v>126</v>
      </c>
      <c r="L325" s="44"/>
      <c r="M325" s="221" t="s">
        <v>1</v>
      </c>
      <c r="N325" s="222" t="s">
        <v>38</v>
      </c>
      <c r="O325" s="91"/>
      <c r="P325" s="223">
        <f>O325*H325</f>
        <v>0</v>
      </c>
      <c r="Q325" s="223">
        <v>0</v>
      </c>
      <c r="R325" s="223">
        <f>Q325*H325</f>
        <v>0</v>
      </c>
      <c r="S325" s="223">
        <v>2</v>
      </c>
      <c r="T325" s="224">
        <f>S325*H325</f>
        <v>12.08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5" t="s">
        <v>127</v>
      </c>
      <c r="AT325" s="225" t="s">
        <v>122</v>
      </c>
      <c r="AU325" s="225" t="s">
        <v>83</v>
      </c>
      <c r="AY325" s="17" t="s">
        <v>120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7" t="s">
        <v>81</v>
      </c>
      <c r="BK325" s="226">
        <f>ROUND(I325*H325,2)</f>
        <v>0</v>
      </c>
      <c r="BL325" s="17" t="s">
        <v>127</v>
      </c>
      <c r="BM325" s="225" t="s">
        <v>356</v>
      </c>
    </row>
    <row r="326" s="2" customFormat="1">
      <c r="A326" s="38"/>
      <c r="B326" s="39"/>
      <c r="C326" s="40"/>
      <c r="D326" s="227" t="s">
        <v>129</v>
      </c>
      <c r="E326" s="40"/>
      <c r="F326" s="228" t="s">
        <v>355</v>
      </c>
      <c r="G326" s="40"/>
      <c r="H326" s="40"/>
      <c r="I326" s="229"/>
      <c r="J326" s="40"/>
      <c r="K326" s="40"/>
      <c r="L326" s="44"/>
      <c r="M326" s="230"/>
      <c r="N326" s="231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129</v>
      </c>
      <c r="AU326" s="17" t="s">
        <v>83</v>
      </c>
    </row>
    <row r="327" s="2" customFormat="1">
      <c r="A327" s="38"/>
      <c r="B327" s="39"/>
      <c r="C327" s="40"/>
      <c r="D327" s="232" t="s">
        <v>131</v>
      </c>
      <c r="E327" s="40"/>
      <c r="F327" s="233" t="s">
        <v>357</v>
      </c>
      <c r="G327" s="40"/>
      <c r="H327" s="40"/>
      <c r="I327" s="229"/>
      <c r="J327" s="40"/>
      <c r="K327" s="40"/>
      <c r="L327" s="44"/>
      <c r="M327" s="230"/>
      <c r="N327" s="231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131</v>
      </c>
      <c r="AU327" s="17" t="s">
        <v>83</v>
      </c>
    </row>
    <row r="328" s="2" customFormat="1">
      <c r="A328" s="38"/>
      <c r="B328" s="39"/>
      <c r="C328" s="40"/>
      <c r="D328" s="227" t="s">
        <v>133</v>
      </c>
      <c r="E328" s="40"/>
      <c r="F328" s="234" t="s">
        <v>358</v>
      </c>
      <c r="G328" s="40"/>
      <c r="H328" s="40"/>
      <c r="I328" s="229"/>
      <c r="J328" s="40"/>
      <c r="K328" s="40"/>
      <c r="L328" s="44"/>
      <c r="M328" s="230"/>
      <c r="N328" s="231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133</v>
      </c>
      <c r="AU328" s="17" t="s">
        <v>83</v>
      </c>
    </row>
    <row r="329" s="13" customFormat="1">
      <c r="A329" s="13"/>
      <c r="B329" s="235"/>
      <c r="C329" s="236"/>
      <c r="D329" s="227" t="s">
        <v>135</v>
      </c>
      <c r="E329" s="237" t="s">
        <v>1</v>
      </c>
      <c r="F329" s="238" t="s">
        <v>359</v>
      </c>
      <c r="G329" s="236"/>
      <c r="H329" s="239">
        <v>5.54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135</v>
      </c>
      <c r="AU329" s="245" t="s">
        <v>83</v>
      </c>
      <c r="AV329" s="13" t="s">
        <v>83</v>
      </c>
      <c r="AW329" s="13" t="s">
        <v>30</v>
      </c>
      <c r="AX329" s="13" t="s">
        <v>73</v>
      </c>
      <c r="AY329" s="245" t="s">
        <v>120</v>
      </c>
    </row>
    <row r="330" s="13" customFormat="1">
      <c r="A330" s="13"/>
      <c r="B330" s="235"/>
      <c r="C330" s="236"/>
      <c r="D330" s="227" t="s">
        <v>135</v>
      </c>
      <c r="E330" s="237" t="s">
        <v>1</v>
      </c>
      <c r="F330" s="238" t="s">
        <v>360</v>
      </c>
      <c r="G330" s="236"/>
      <c r="H330" s="239">
        <v>0.5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135</v>
      </c>
      <c r="AU330" s="245" t="s">
        <v>83</v>
      </c>
      <c r="AV330" s="13" t="s">
        <v>83</v>
      </c>
      <c r="AW330" s="13" t="s">
        <v>30</v>
      </c>
      <c r="AX330" s="13" t="s">
        <v>73</v>
      </c>
      <c r="AY330" s="245" t="s">
        <v>120</v>
      </c>
    </row>
    <row r="331" s="14" customFormat="1">
      <c r="A331" s="14"/>
      <c r="B331" s="246"/>
      <c r="C331" s="247"/>
      <c r="D331" s="227" t="s">
        <v>135</v>
      </c>
      <c r="E331" s="248" t="s">
        <v>1</v>
      </c>
      <c r="F331" s="249" t="s">
        <v>137</v>
      </c>
      <c r="G331" s="247"/>
      <c r="H331" s="250">
        <v>6.04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135</v>
      </c>
      <c r="AU331" s="256" t="s">
        <v>83</v>
      </c>
      <c r="AV331" s="14" t="s">
        <v>127</v>
      </c>
      <c r="AW331" s="14" t="s">
        <v>30</v>
      </c>
      <c r="AX331" s="14" t="s">
        <v>81</v>
      </c>
      <c r="AY331" s="256" t="s">
        <v>120</v>
      </c>
    </row>
    <row r="332" s="12" customFormat="1" ht="22.8" customHeight="1">
      <c r="A332" s="12"/>
      <c r="B332" s="198"/>
      <c r="C332" s="199"/>
      <c r="D332" s="200" t="s">
        <v>72</v>
      </c>
      <c r="E332" s="212" t="s">
        <v>361</v>
      </c>
      <c r="F332" s="212" t="s">
        <v>362</v>
      </c>
      <c r="G332" s="199"/>
      <c r="H332" s="199"/>
      <c r="I332" s="202"/>
      <c r="J332" s="213">
        <f>BK332</f>
        <v>0</v>
      </c>
      <c r="K332" s="199"/>
      <c r="L332" s="204"/>
      <c r="M332" s="205"/>
      <c r="N332" s="206"/>
      <c r="O332" s="206"/>
      <c r="P332" s="207">
        <f>SUM(P333:P360)</f>
        <v>0</v>
      </c>
      <c r="Q332" s="206"/>
      <c r="R332" s="207">
        <f>SUM(R333:R360)</f>
        <v>0</v>
      </c>
      <c r="S332" s="206"/>
      <c r="T332" s="208">
        <f>SUM(T333:T360)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9" t="s">
        <v>81</v>
      </c>
      <c r="AT332" s="210" t="s">
        <v>72</v>
      </c>
      <c r="AU332" s="210" t="s">
        <v>81</v>
      </c>
      <c r="AY332" s="209" t="s">
        <v>120</v>
      </c>
      <c r="BK332" s="211">
        <f>SUM(BK333:BK360)</f>
        <v>0</v>
      </c>
    </row>
    <row r="333" s="2" customFormat="1" ht="16.5" customHeight="1">
      <c r="A333" s="38"/>
      <c r="B333" s="39"/>
      <c r="C333" s="214" t="s">
        <v>363</v>
      </c>
      <c r="D333" s="214" t="s">
        <v>122</v>
      </c>
      <c r="E333" s="215" t="s">
        <v>364</v>
      </c>
      <c r="F333" s="216" t="s">
        <v>365</v>
      </c>
      <c r="G333" s="217" t="s">
        <v>220</v>
      </c>
      <c r="H333" s="218">
        <v>131.42699999999999</v>
      </c>
      <c r="I333" s="219"/>
      <c r="J333" s="220">
        <f>ROUND(I333*H333,2)</f>
        <v>0</v>
      </c>
      <c r="K333" s="216" t="s">
        <v>126</v>
      </c>
      <c r="L333" s="44"/>
      <c r="M333" s="221" t="s">
        <v>1</v>
      </c>
      <c r="N333" s="222" t="s">
        <v>38</v>
      </c>
      <c r="O333" s="91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5" t="s">
        <v>127</v>
      </c>
      <c r="AT333" s="225" t="s">
        <v>122</v>
      </c>
      <c r="AU333" s="225" t="s">
        <v>83</v>
      </c>
      <c r="AY333" s="17" t="s">
        <v>120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7" t="s">
        <v>81</v>
      </c>
      <c r="BK333" s="226">
        <f>ROUND(I333*H333,2)</f>
        <v>0</v>
      </c>
      <c r="BL333" s="17" t="s">
        <v>127</v>
      </c>
      <c r="BM333" s="225" t="s">
        <v>366</v>
      </c>
    </row>
    <row r="334" s="2" customFormat="1">
      <c r="A334" s="38"/>
      <c r="B334" s="39"/>
      <c r="C334" s="40"/>
      <c r="D334" s="227" t="s">
        <v>129</v>
      </c>
      <c r="E334" s="40"/>
      <c r="F334" s="228" t="s">
        <v>367</v>
      </c>
      <c r="G334" s="40"/>
      <c r="H334" s="40"/>
      <c r="I334" s="229"/>
      <c r="J334" s="40"/>
      <c r="K334" s="40"/>
      <c r="L334" s="44"/>
      <c r="M334" s="230"/>
      <c r="N334" s="231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129</v>
      </c>
      <c r="AU334" s="17" t="s">
        <v>83</v>
      </c>
    </row>
    <row r="335" s="2" customFormat="1">
      <c r="A335" s="38"/>
      <c r="B335" s="39"/>
      <c r="C335" s="40"/>
      <c r="D335" s="232" t="s">
        <v>131</v>
      </c>
      <c r="E335" s="40"/>
      <c r="F335" s="233" t="s">
        <v>368</v>
      </c>
      <c r="G335" s="40"/>
      <c r="H335" s="40"/>
      <c r="I335" s="229"/>
      <c r="J335" s="40"/>
      <c r="K335" s="40"/>
      <c r="L335" s="44"/>
      <c r="M335" s="230"/>
      <c r="N335" s="231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131</v>
      </c>
      <c r="AU335" s="17" t="s">
        <v>83</v>
      </c>
    </row>
    <row r="336" s="2" customFormat="1" ht="24.15" customHeight="1">
      <c r="A336" s="38"/>
      <c r="B336" s="39"/>
      <c r="C336" s="214" t="s">
        <v>257</v>
      </c>
      <c r="D336" s="214" t="s">
        <v>122</v>
      </c>
      <c r="E336" s="215" t="s">
        <v>369</v>
      </c>
      <c r="F336" s="216" t="s">
        <v>370</v>
      </c>
      <c r="G336" s="217" t="s">
        <v>220</v>
      </c>
      <c r="H336" s="218">
        <v>131.42699999999999</v>
      </c>
      <c r="I336" s="219"/>
      <c r="J336" s="220">
        <f>ROUND(I336*H336,2)</f>
        <v>0</v>
      </c>
      <c r="K336" s="216" t="s">
        <v>126</v>
      </c>
      <c r="L336" s="44"/>
      <c r="M336" s="221" t="s">
        <v>1</v>
      </c>
      <c r="N336" s="222" t="s">
        <v>38</v>
      </c>
      <c r="O336" s="91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5" t="s">
        <v>127</v>
      </c>
      <c r="AT336" s="225" t="s">
        <v>122</v>
      </c>
      <c r="AU336" s="225" t="s">
        <v>83</v>
      </c>
      <c r="AY336" s="17" t="s">
        <v>120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7" t="s">
        <v>81</v>
      </c>
      <c r="BK336" s="226">
        <f>ROUND(I336*H336,2)</f>
        <v>0</v>
      </c>
      <c r="BL336" s="17" t="s">
        <v>127</v>
      </c>
      <c r="BM336" s="225" t="s">
        <v>371</v>
      </c>
    </row>
    <row r="337" s="2" customFormat="1">
      <c r="A337" s="38"/>
      <c r="B337" s="39"/>
      <c r="C337" s="40"/>
      <c r="D337" s="227" t="s">
        <v>129</v>
      </c>
      <c r="E337" s="40"/>
      <c r="F337" s="228" t="s">
        <v>372</v>
      </c>
      <c r="G337" s="40"/>
      <c r="H337" s="40"/>
      <c r="I337" s="229"/>
      <c r="J337" s="40"/>
      <c r="K337" s="40"/>
      <c r="L337" s="44"/>
      <c r="M337" s="230"/>
      <c r="N337" s="231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129</v>
      </c>
      <c r="AU337" s="17" t="s">
        <v>83</v>
      </c>
    </row>
    <row r="338" s="2" customFormat="1">
      <c r="A338" s="38"/>
      <c r="B338" s="39"/>
      <c r="C338" s="40"/>
      <c r="D338" s="232" t="s">
        <v>131</v>
      </c>
      <c r="E338" s="40"/>
      <c r="F338" s="233" t="s">
        <v>373</v>
      </c>
      <c r="G338" s="40"/>
      <c r="H338" s="40"/>
      <c r="I338" s="229"/>
      <c r="J338" s="40"/>
      <c r="K338" s="40"/>
      <c r="L338" s="44"/>
      <c r="M338" s="230"/>
      <c r="N338" s="231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131</v>
      </c>
      <c r="AU338" s="17" t="s">
        <v>83</v>
      </c>
    </row>
    <row r="339" s="2" customFormat="1" ht="24.15" customHeight="1">
      <c r="A339" s="38"/>
      <c r="B339" s="39"/>
      <c r="C339" s="214" t="s">
        <v>374</v>
      </c>
      <c r="D339" s="214" t="s">
        <v>122</v>
      </c>
      <c r="E339" s="215" t="s">
        <v>375</v>
      </c>
      <c r="F339" s="216" t="s">
        <v>376</v>
      </c>
      <c r="G339" s="217" t="s">
        <v>220</v>
      </c>
      <c r="H339" s="218">
        <v>131.42699999999999</v>
      </c>
      <c r="I339" s="219"/>
      <c r="J339" s="220">
        <f>ROUND(I339*H339,2)</f>
        <v>0</v>
      </c>
      <c r="K339" s="216" t="s">
        <v>126</v>
      </c>
      <c r="L339" s="44"/>
      <c r="M339" s="221" t="s">
        <v>1</v>
      </c>
      <c r="N339" s="222" t="s">
        <v>38</v>
      </c>
      <c r="O339" s="91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5" t="s">
        <v>127</v>
      </c>
      <c r="AT339" s="225" t="s">
        <v>122</v>
      </c>
      <c r="AU339" s="225" t="s">
        <v>83</v>
      </c>
      <c r="AY339" s="17" t="s">
        <v>120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7" t="s">
        <v>81</v>
      </c>
      <c r="BK339" s="226">
        <f>ROUND(I339*H339,2)</f>
        <v>0</v>
      </c>
      <c r="BL339" s="17" t="s">
        <v>127</v>
      </c>
      <c r="BM339" s="225" t="s">
        <v>377</v>
      </c>
    </row>
    <row r="340" s="2" customFormat="1">
      <c r="A340" s="38"/>
      <c r="B340" s="39"/>
      <c r="C340" s="40"/>
      <c r="D340" s="227" t="s">
        <v>129</v>
      </c>
      <c r="E340" s="40"/>
      <c r="F340" s="228" t="s">
        <v>378</v>
      </c>
      <c r="G340" s="40"/>
      <c r="H340" s="40"/>
      <c r="I340" s="229"/>
      <c r="J340" s="40"/>
      <c r="K340" s="40"/>
      <c r="L340" s="44"/>
      <c r="M340" s="230"/>
      <c r="N340" s="231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129</v>
      </c>
      <c r="AU340" s="17" t="s">
        <v>83</v>
      </c>
    </row>
    <row r="341" s="2" customFormat="1">
      <c r="A341" s="38"/>
      <c r="B341" s="39"/>
      <c r="C341" s="40"/>
      <c r="D341" s="232" t="s">
        <v>131</v>
      </c>
      <c r="E341" s="40"/>
      <c r="F341" s="233" t="s">
        <v>379</v>
      </c>
      <c r="G341" s="40"/>
      <c r="H341" s="40"/>
      <c r="I341" s="229"/>
      <c r="J341" s="40"/>
      <c r="K341" s="40"/>
      <c r="L341" s="44"/>
      <c r="M341" s="230"/>
      <c r="N341" s="231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131</v>
      </c>
      <c r="AU341" s="17" t="s">
        <v>83</v>
      </c>
    </row>
    <row r="342" s="2" customFormat="1" ht="37.8" customHeight="1">
      <c r="A342" s="38"/>
      <c r="B342" s="39"/>
      <c r="C342" s="214" t="s">
        <v>380</v>
      </c>
      <c r="D342" s="214" t="s">
        <v>122</v>
      </c>
      <c r="E342" s="215" t="s">
        <v>381</v>
      </c>
      <c r="F342" s="216" t="s">
        <v>382</v>
      </c>
      <c r="G342" s="217" t="s">
        <v>220</v>
      </c>
      <c r="H342" s="218">
        <v>2.8199999999999998</v>
      </c>
      <c r="I342" s="219"/>
      <c r="J342" s="220">
        <f>ROUND(I342*H342,2)</f>
        <v>0</v>
      </c>
      <c r="K342" s="216" t="s">
        <v>126</v>
      </c>
      <c r="L342" s="44"/>
      <c r="M342" s="221" t="s">
        <v>1</v>
      </c>
      <c r="N342" s="222" t="s">
        <v>38</v>
      </c>
      <c r="O342" s="91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5" t="s">
        <v>127</v>
      </c>
      <c r="AT342" s="225" t="s">
        <v>122</v>
      </c>
      <c r="AU342" s="225" t="s">
        <v>83</v>
      </c>
      <c r="AY342" s="17" t="s">
        <v>120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7" t="s">
        <v>81</v>
      </c>
      <c r="BK342" s="226">
        <f>ROUND(I342*H342,2)</f>
        <v>0</v>
      </c>
      <c r="BL342" s="17" t="s">
        <v>127</v>
      </c>
      <c r="BM342" s="225" t="s">
        <v>383</v>
      </c>
    </row>
    <row r="343" s="2" customFormat="1">
      <c r="A343" s="38"/>
      <c r="B343" s="39"/>
      <c r="C343" s="40"/>
      <c r="D343" s="227" t="s">
        <v>129</v>
      </c>
      <c r="E343" s="40"/>
      <c r="F343" s="228" t="s">
        <v>384</v>
      </c>
      <c r="G343" s="40"/>
      <c r="H343" s="40"/>
      <c r="I343" s="229"/>
      <c r="J343" s="40"/>
      <c r="K343" s="40"/>
      <c r="L343" s="44"/>
      <c r="M343" s="230"/>
      <c r="N343" s="231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129</v>
      </c>
      <c r="AU343" s="17" t="s">
        <v>83</v>
      </c>
    </row>
    <row r="344" s="2" customFormat="1">
      <c r="A344" s="38"/>
      <c r="B344" s="39"/>
      <c r="C344" s="40"/>
      <c r="D344" s="232" t="s">
        <v>131</v>
      </c>
      <c r="E344" s="40"/>
      <c r="F344" s="233" t="s">
        <v>385</v>
      </c>
      <c r="G344" s="40"/>
      <c r="H344" s="40"/>
      <c r="I344" s="229"/>
      <c r="J344" s="40"/>
      <c r="K344" s="40"/>
      <c r="L344" s="44"/>
      <c r="M344" s="230"/>
      <c r="N344" s="231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131</v>
      </c>
      <c r="AU344" s="17" t="s">
        <v>83</v>
      </c>
    </row>
    <row r="345" s="2" customFormat="1">
      <c r="A345" s="38"/>
      <c r="B345" s="39"/>
      <c r="C345" s="40"/>
      <c r="D345" s="227" t="s">
        <v>133</v>
      </c>
      <c r="E345" s="40"/>
      <c r="F345" s="234" t="s">
        <v>386</v>
      </c>
      <c r="G345" s="40"/>
      <c r="H345" s="40"/>
      <c r="I345" s="229"/>
      <c r="J345" s="40"/>
      <c r="K345" s="40"/>
      <c r="L345" s="44"/>
      <c r="M345" s="230"/>
      <c r="N345" s="231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133</v>
      </c>
      <c r="AU345" s="17" t="s">
        <v>83</v>
      </c>
    </row>
    <row r="346" s="15" customFormat="1">
      <c r="A346" s="15"/>
      <c r="B346" s="257"/>
      <c r="C346" s="258"/>
      <c r="D346" s="227" t="s">
        <v>135</v>
      </c>
      <c r="E346" s="259" t="s">
        <v>1</v>
      </c>
      <c r="F346" s="260" t="s">
        <v>387</v>
      </c>
      <c r="G346" s="258"/>
      <c r="H346" s="259" t="s">
        <v>1</v>
      </c>
      <c r="I346" s="261"/>
      <c r="J346" s="258"/>
      <c r="K346" s="258"/>
      <c r="L346" s="262"/>
      <c r="M346" s="263"/>
      <c r="N346" s="264"/>
      <c r="O346" s="264"/>
      <c r="P346" s="264"/>
      <c r="Q346" s="264"/>
      <c r="R346" s="264"/>
      <c r="S346" s="264"/>
      <c r="T346" s="26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6" t="s">
        <v>135</v>
      </c>
      <c r="AU346" s="266" t="s">
        <v>83</v>
      </c>
      <c r="AV346" s="15" t="s">
        <v>81</v>
      </c>
      <c r="AW346" s="15" t="s">
        <v>30</v>
      </c>
      <c r="AX346" s="15" t="s">
        <v>73</v>
      </c>
      <c r="AY346" s="266" t="s">
        <v>120</v>
      </c>
    </row>
    <row r="347" s="13" customFormat="1">
      <c r="A347" s="13"/>
      <c r="B347" s="235"/>
      <c r="C347" s="236"/>
      <c r="D347" s="227" t="s">
        <v>135</v>
      </c>
      <c r="E347" s="237" t="s">
        <v>1</v>
      </c>
      <c r="F347" s="238" t="s">
        <v>388</v>
      </c>
      <c r="G347" s="236"/>
      <c r="H347" s="239">
        <v>2.8199999999999998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135</v>
      </c>
      <c r="AU347" s="245" t="s">
        <v>83</v>
      </c>
      <c r="AV347" s="13" t="s">
        <v>83</v>
      </c>
      <c r="AW347" s="13" t="s">
        <v>30</v>
      </c>
      <c r="AX347" s="13" t="s">
        <v>73</v>
      </c>
      <c r="AY347" s="245" t="s">
        <v>120</v>
      </c>
    </row>
    <row r="348" s="14" customFormat="1">
      <c r="A348" s="14"/>
      <c r="B348" s="246"/>
      <c r="C348" s="247"/>
      <c r="D348" s="227" t="s">
        <v>135</v>
      </c>
      <c r="E348" s="248" t="s">
        <v>1</v>
      </c>
      <c r="F348" s="249" t="s">
        <v>137</v>
      </c>
      <c r="G348" s="247"/>
      <c r="H348" s="250">
        <v>2.8199999999999998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135</v>
      </c>
      <c r="AU348" s="256" t="s">
        <v>83</v>
      </c>
      <c r="AV348" s="14" t="s">
        <v>127</v>
      </c>
      <c r="AW348" s="14" t="s">
        <v>30</v>
      </c>
      <c r="AX348" s="14" t="s">
        <v>81</v>
      </c>
      <c r="AY348" s="256" t="s">
        <v>120</v>
      </c>
    </row>
    <row r="349" s="2" customFormat="1" ht="37.8" customHeight="1">
      <c r="A349" s="38"/>
      <c r="B349" s="39"/>
      <c r="C349" s="214" t="s">
        <v>389</v>
      </c>
      <c r="D349" s="214" t="s">
        <v>122</v>
      </c>
      <c r="E349" s="215" t="s">
        <v>390</v>
      </c>
      <c r="F349" s="216" t="s">
        <v>391</v>
      </c>
      <c r="G349" s="217" t="s">
        <v>220</v>
      </c>
      <c r="H349" s="218">
        <v>102.422</v>
      </c>
      <c r="I349" s="219"/>
      <c r="J349" s="220">
        <f>ROUND(I349*H349,2)</f>
        <v>0</v>
      </c>
      <c r="K349" s="216" t="s">
        <v>126</v>
      </c>
      <c r="L349" s="44"/>
      <c r="M349" s="221" t="s">
        <v>1</v>
      </c>
      <c r="N349" s="222" t="s">
        <v>38</v>
      </c>
      <c r="O349" s="91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5" t="s">
        <v>127</v>
      </c>
      <c r="AT349" s="225" t="s">
        <v>122</v>
      </c>
      <c r="AU349" s="225" t="s">
        <v>83</v>
      </c>
      <c r="AY349" s="17" t="s">
        <v>120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7" t="s">
        <v>81</v>
      </c>
      <c r="BK349" s="226">
        <f>ROUND(I349*H349,2)</f>
        <v>0</v>
      </c>
      <c r="BL349" s="17" t="s">
        <v>127</v>
      </c>
      <c r="BM349" s="225" t="s">
        <v>392</v>
      </c>
    </row>
    <row r="350" s="2" customFormat="1">
      <c r="A350" s="38"/>
      <c r="B350" s="39"/>
      <c r="C350" s="40"/>
      <c r="D350" s="227" t="s">
        <v>129</v>
      </c>
      <c r="E350" s="40"/>
      <c r="F350" s="228" t="s">
        <v>393</v>
      </c>
      <c r="G350" s="40"/>
      <c r="H350" s="40"/>
      <c r="I350" s="229"/>
      <c r="J350" s="40"/>
      <c r="K350" s="40"/>
      <c r="L350" s="44"/>
      <c r="M350" s="230"/>
      <c r="N350" s="231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129</v>
      </c>
      <c r="AU350" s="17" t="s">
        <v>83</v>
      </c>
    </row>
    <row r="351" s="2" customFormat="1">
      <c r="A351" s="38"/>
      <c r="B351" s="39"/>
      <c r="C351" s="40"/>
      <c r="D351" s="232" t="s">
        <v>131</v>
      </c>
      <c r="E351" s="40"/>
      <c r="F351" s="233" t="s">
        <v>394</v>
      </c>
      <c r="G351" s="40"/>
      <c r="H351" s="40"/>
      <c r="I351" s="229"/>
      <c r="J351" s="40"/>
      <c r="K351" s="40"/>
      <c r="L351" s="44"/>
      <c r="M351" s="230"/>
      <c r="N351" s="231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131</v>
      </c>
      <c r="AU351" s="17" t="s">
        <v>83</v>
      </c>
    </row>
    <row r="352" s="15" customFormat="1">
      <c r="A352" s="15"/>
      <c r="B352" s="257"/>
      <c r="C352" s="258"/>
      <c r="D352" s="227" t="s">
        <v>135</v>
      </c>
      <c r="E352" s="259" t="s">
        <v>1</v>
      </c>
      <c r="F352" s="260" t="s">
        <v>387</v>
      </c>
      <c r="G352" s="258"/>
      <c r="H352" s="259" t="s">
        <v>1</v>
      </c>
      <c r="I352" s="261"/>
      <c r="J352" s="258"/>
      <c r="K352" s="258"/>
      <c r="L352" s="262"/>
      <c r="M352" s="263"/>
      <c r="N352" s="264"/>
      <c r="O352" s="264"/>
      <c r="P352" s="264"/>
      <c r="Q352" s="264"/>
      <c r="R352" s="264"/>
      <c r="S352" s="264"/>
      <c r="T352" s="26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6" t="s">
        <v>135</v>
      </c>
      <c r="AU352" s="266" t="s">
        <v>83</v>
      </c>
      <c r="AV352" s="15" t="s">
        <v>81</v>
      </c>
      <c r="AW352" s="15" t="s">
        <v>30</v>
      </c>
      <c r="AX352" s="15" t="s">
        <v>73</v>
      </c>
      <c r="AY352" s="266" t="s">
        <v>120</v>
      </c>
    </row>
    <row r="353" s="13" customFormat="1">
      <c r="A353" s="13"/>
      <c r="B353" s="235"/>
      <c r="C353" s="236"/>
      <c r="D353" s="227" t="s">
        <v>135</v>
      </c>
      <c r="E353" s="237" t="s">
        <v>1</v>
      </c>
      <c r="F353" s="238" t="s">
        <v>395</v>
      </c>
      <c r="G353" s="236"/>
      <c r="H353" s="239">
        <v>102.422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135</v>
      </c>
      <c r="AU353" s="245" t="s">
        <v>83</v>
      </c>
      <c r="AV353" s="13" t="s">
        <v>83</v>
      </c>
      <c r="AW353" s="13" t="s">
        <v>30</v>
      </c>
      <c r="AX353" s="13" t="s">
        <v>73</v>
      </c>
      <c r="AY353" s="245" t="s">
        <v>120</v>
      </c>
    </row>
    <row r="354" s="14" customFormat="1">
      <c r="A354" s="14"/>
      <c r="B354" s="246"/>
      <c r="C354" s="247"/>
      <c r="D354" s="227" t="s">
        <v>135</v>
      </c>
      <c r="E354" s="248" t="s">
        <v>1</v>
      </c>
      <c r="F354" s="249" t="s">
        <v>137</v>
      </c>
      <c r="G354" s="247"/>
      <c r="H354" s="250">
        <v>102.422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135</v>
      </c>
      <c r="AU354" s="256" t="s">
        <v>83</v>
      </c>
      <c r="AV354" s="14" t="s">
        <v>127</v>
      </c>
      <c r="AW354" s="14" t="s">
        <v>30</v>
      </c>
      <c r="AX354" s="14" t="s">
        <v>81</v>
      </c>
      <c r="AY354" s="256" t="s">
        <v>120</v>
      </c>
    </row>
    <row r="355" s="2" customFormat="1" ht="44.25" customHeight="1">
      <c r="A355" s="38"/>
      <c r="B355" s="39"/>
      <c r="C355" s="214" t="s">
        <v>396</v>
      </c>
      <c r="D355" s="214" t="s">
        <v>122</v>
      </c>
      <c r="E355" s="215" t="s">
        <v>397</v>
      </c>
      <c r="F355" s="216" t="s">
        <v>398</v>
      </c>
      <c r="G355" s="217" t="s">
        <v>220</v>
      </c>
      <c r="H355" s="218">
        <v>26.184999999999999</v>
      </c>
      <c r="I355" s="219"/>
      <c r="J355" s="220">
        <f>ROUND(I355*H355,2)</f>
        <v>0</v>
      </c>
      <c r="K355" s="216" t="s">
        <v>126</v>
      </c>
      <c r="L355" s="44"/>
      <c r="M355" s="221" t="s">
        <v>1</v>
      </c>
      <c r="N355" s="222" t="s">
        <v>38</v>
      </c>
      <c r="O355" s="91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5" t="s">
        <v>127</v>
      </c>
      <c r="AT355" s="225" t="s">
        <v>122</v>
      </c>
      <c r="AU355" s="225" t="s">
        <v>83</v>
      </c>
      <c r="AY355" s="17" t="s">
        <v>120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7" t="s">
        <v>81</v>
      </c>
      <c r="BK355" s="226">
        <f>ROUND(I355*H355,2)</f>
        <v>0</v>
      </c>
      <c r="BL355" s="17" t="s">
        <v>127</v>
      </c>
      <c r="BM355" s="225" t="s">
        <v>399</v>
      </c>
    </row>
    <row r="356" s="2" customFormat="1">
      <c r="A356" s="38"/>
      <c r="B356" s="39"/>
      <c r="C356" s="40"/>
      <c r="D356" s="227" t="s">
        <v>129</v>
      </c>
      <c r="E356" s="40"/>
      <c r="F356" s="228" t="s">
        <v>400</v>
      </c>
      <c r="G356" s="40"/>
      <c r="H356" s="40"/>
      <c r="I356" s="229"/>
      <c r="J356" s="40"/>
      <c r="K356" s="40"/>
      <c r="L356" s="44"/>
      <c r="M356" s="230"/>
      <c r="N356" s="231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129</v>
      </c>
      <c r="AU356" s="17" t="s">
        <v>83</v>
      </c>
    </row>
    <row r="357" s="2" customFormat="1">
      <c r="A357" s="38"/>
      <c r="B357" s="39"/>
      <c r="C357" s="40"/>
      <c r="D357" s="232" t="s">
        <v>131</v>
      </c>
      <c r="E357" s="40"/>
      <c r="F357" s="233" t="s">
        <v>401</v>
      </c>
      <c r="G357" s="40"/>
      <c r="H357" s="40"/>
      <c r="I357" s="229"/>
      <c r="J357" s="40"/>
      <c r="K357" s="40"/>
      <c r="L357" s="44"/>
      <c r="M357" s="230"/>
      <c r="N357" s="231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131</v>
      </c>
      <c r="AU357" s="17" t="s">
        <v>83</v>
      </c>
    </row>
    <row r="358" s="15" customFormat="1">
      <c r="A358" s="15"/>
      <c r="B358" s="257"/>
      <c r="C358" s="258"/>
      <c r="D358" s="227" t="s">
        <v>135</v>
      </c>
      <c r="E358" s="259" t="s">
        <v>1</v>
      </c>
      <c r="F358" s="260" t="s">
        <v>387</v>
      </c>
      <c r="G358" s="258"/>
      <c r="H358" s="259" t="s">
        <v>1</v>
      </c>
      <c r="I358" s="261"/>
      <c r="J358" s="258"/>
      <c r="K358" s="258"/>
      <c r="L358" s="262"/>
      <c r="M358" s="263"/>
      <c r="N358" s="264"/>
      <c r="O358" s="264"/>
      <c r="P358" s="264"/>
      <c r="Q358" s="264"/>
      <c r="R358" s="264"/>
      <c r="S358" s="264"/>
      <c r="T358" s="26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6" t="s">
        <v>135</v>
      </c>
      <c r="AU358" s="266" t="s">
        <v>83</v>
      </c>
      <c r="AV358" s="15" t="s">
        <v>81</v>
      </c>
      <c r="AW358" s="15" t="s">
        <v>30</v>
      </c>
      <c r="AX358" s="15" t="s">
        <v>73</v>
      </c>
      <c r="AY358" s="266" t="s">
        <v>120</v>
      </c>
    </row>
    <row r="359" s="13" customFormat="1">
      <c r="A359" s="13"/>
      <c r="B359" s="235"/>
      <c r="C359" s="236"/>
      <c r="D359" s="227" t="s">
        <v>135</v>
      </c>
      <c r="E359" s="237" t="s">
        <v>1</v>
      </c>
      <c r="F359" s="238" t="s">
        <v>402</v>
      </c>
      <c r="G359" s="236"/>
      <c r="H359" s="239">
        <v>26.184999999999999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135</v>
      </c>
      <c r="AU359" s="245" t="s">
        <v>83</v>
      </c>
      <c r="AV359" s="13" t="s">
        <v>83</v>
      </c>
      <c r="AW359" s="13" t="s">
        <v>30</v>
      </c>
      <c r="AX359" s="13" t="s">
        <v>73</v>
      </c>
      <c r="AY359" s="245" t="s">
        <v>120</v>
      </c>
    </row>
    <row r="360" s="14" customFormat="1">
      <c r="A360" s="14"/>
      <c r="B360" s="246"/>
      <c r="C360" s="247"/>
      <c r="D360" s="227" t="s">
        <v>135</v>
      </c>
      <c r="E360" s="248" t="s">
        <v>1</v>
      </c>
      <c r="F360" s="249" t="s">
        <v>137</v>
      </c>
      <c r="G360" s="247"/>
      <c r="H360" s="250">
        <v>26.184999999999999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6" t="s">
        <v>135</v>
      </c>
      <c r="AU360" s="256" t="s">
        <v>83</v>
      </c>
      <c r="AV360" s="14" t="s">
        <v>127</v>
      </c>
      <c r="AW360" s="14" t="s">
        <v>30</v>
      </c>
      <c r="AX360" s="14" t="s">
        <v>81</v>
      </c>
      <c r="AY360" s="256" t="s">
        <v>120</v>
      </c>
    </row>
    <row r="361" s="12" customFormat="1" ht="22.8" customHeight="1">
      <c r="A361" s="12"/>
      <c r="B361" s="198"/>
      <c r="C361" s="199"/>
      <c r="D361" s="200" t="s">
        <v>72</v>
      </c>
      <c r="E361" s="212" t="s">
        <v>403</v>
      </c>
      <c r="F361" s="212" t="s">
        <v>404</v>
      </c>
      <c r="G361" s="199"/>
      <c r="H361" s="199"/>
      <c r="I361" s="202"/>
      <c r="J361" s="213">
        <f>BK361</f>
        <v>0</v>
      </c>
      <c r="K361" s="199"/>
      <c r="L361" s="204"/>
      <c r="M361" s="205"/>
      <c r="N361" s="206"/>
      <c r="O361" s="206"/>
      <c r="P361" s="207">
        <f>SUM(P362:P364)</f>
        <v>0</v>
      </c>
      <c r="Q361" s="206"/>
      <c r="R361" s="207">
        <f>SUM(R362:R364)</f>
        <v>0</v>
      </c>
      <c r="S361" s="206"/>
      <c r="T361" s="208">
        <f>SUM(T362:T364)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9" t="s">
        <v>81</v>
      </c>
      <c r="AT361" s="210" t="s">
        <v>72</v>
      </c>
      <c r="AU361" s="210" t="s">
        <v>81</v>
      </c>
      <c r="AY361" s="209" t="s">
        <v>120</v>
      </c>
      <c r="BK361" s="211">
        <f>SUM(BK362:BK364)</f>
        <v>0</v>
      </c>
    </row>
    <row r="362" s="2" customFormat="1" ht="33" customHeight="1">
      <c r="A362" s="38"/>
      <c r="B362" s="39"/>
      <c r="C362" s="214" t="s">
        <v>405</v>
      </c>
      <c r="D362" s="214" t="s">
        <v>122</v>
      </c>
      <c r="E362" s="215" t="s">
        <v>406</v>
      </c>
      <c r="F362" s="216" t="s">
        <v>407</v>
      </c>
      <c r="G362" s="217" t="s">
        <v>220</v>
      </c>
      <c r="H362" s="218">
        <v>42.920999999999999</v>
      </c>
      <c r="I362" s="219"/>
      <c r="J362" s="220">
        <f>ROUND(I362*H362,2)</f>
        <v>0</v>
      </c>
      <c r="K362" s="216" t="s">
        <v>126</v>
      </c>
      <c r="L362" s="44"/>
      <c r="M362" s="221" t="s">
        <v>1</v>
      </c>
      <c r="N362" s="222" t="s">
        <v>38</v>
      </c>
      <c r="O362" s="91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5" t="s">
        <v>127</v>
      </c>
      <c r="AT362" s="225" t="s">
        <v>122</v>
      </c>
      <c r="AU362" s="225" t="s">
        <v>83</v>
      </c>
      <c r="AY362" s="17" t="s">
        <v>120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7" t="s">
        <v>81</v>
      </c>
      <c r="BK362" s="226">
        <f>ROUND(I362*H362,2)</f>
        <v>0</v>
      </c>
      <c r="BL362" s="17" t="s">
        <v>127</v>
      </c>
      <c r="BM362" s="225" t="s">
        <v>408</v>
      </c>
    </row>
    <row r="363" s="2" customFormat="1">
      <c r="A363" s="38"/>
      <c r="B363" s="39"/>
      <c r="C363" s="40"/>
      <c r="D363" s="227" t="s">
        <v>129</v>
      </c>
      <c r="E363" s="40"/>
      <c r="F363" s="228" t="s">
        <v>409</v>
      </c>
      <c r="G363" s="40"/>
      <c r="H363" s="40"/>
      <c r="I363" s="229"/>
      <c r="J363" s="40"/>
      <c r="K363" s="40"/>
      <c r="L363" s="44"/>
      <c r="M363" s="230"/>
      <c r="N363" s="231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129</v>
      </c>
      <c r="AU363" s="17" t="s">
        <v>83</v>
      </c>
    </row>
    <row r="364" s="2" customFormat="1">
      <c r="A364" s="38"/>
      <c r="B364" s="39"/>
      <c r="C364" s="40"/>
      <c r="D364" s="232" t="s">
        <v>131</v>
      </c>
      <c r="E364" s="40"/>
      <c r="F364" s="233" t="s">
        <v>410</v>
      </c>
      <c r="G364" s="40"/>
      <c r="H364" s="40"/>
      <c r="I364" s="229"/>
      <c r="J364" s="40"/>
      <c r="K364" s="40"/>
      <c r="L364" s="44"/>
      <c r="M364" s="230"/>
      <c r="N364" s="231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131</v>
      </c>
      <c r="AU364" s="17" t="s">
        <v>83</v>
      </c>
    </row>
    <row r="365" s="12" customFormat="1" ht="25.92" customHeight="1">
      <c r="A365" s="12"/>
      <c r="B365" s="198"/>
      <c r="C365" s="199"/>
      <c r="D365" s="200" t="s">
        <v>72</v>
      </c>
      <c r="E365" s="201" t="s">
        <v>411</v>
      </c>
      <c r="F365" s="201" t="s">
        <v>412</v>
      </c>
      <c r="G365" s="199"/>
      <c r="H365" s="199"/>
      <c r="I365" s="202"/>
      <c r="J365" s="203">
        <f>BK365</f>
        <v>0</v>
      </c>
      <c r="K365" s="199"/>
      <c r="L365" s="204"/>
      <c r="M365" s="205"/>
      <c r="N365" s="206"/>
      <c r="O365" s="206"/>
      <c r="P365" s="207">
        <f>P366+P371+P376+P381</f>
        <v>0</v>
      </c>
      <c r="Q365" s="206"/>
      <c r="R365" s="207">
        <f>R366+R371+R376+R381</f>
        <v>0</v>
      </c>
      <c r="S365" s="206"/>
      <c r="T365" s="208">
        <f>T366+T371+T376+T381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9" t="s">
        <v>161</v>
      </c>
      <c r="AT365" s="210" t="s">
        <v>72</v>
      </c>
      <c r="AU365" s="210" t="s">
        <v>73</v>
      </c>
      <c r="AY365" s="209" t="s">
        <v>120</v>
      </c>
      <c r="BK365" s="211">
        <f>BK366+BK371+BK376+BK381</f>
        <v>0</v>
      </c>
    </row>
    <row r="366" s="12" customFormat="1" ht="22.8" customHeight="1">
      <c r="A366" s="12"/>
      <c r="B366" s="198"/>
      <c r="C366" s="199"/>
      <c r="D366" s="200" t="s">
        <v>72</v>
      </c>
      <c r="E366" s="212" t="s">
        <v>413</v>
      </c>
      <c r="F366" s="212" t="s">
        <v>414</v>
      </c>
      <c r="G366" s="199"/>
      <c r="H366" s="199"/>
      <c r="I366" s="202"/>
      <c r="J366" s="213">
        <f>BK366</f>
        <v>0</v>
      </c>
      <c r="K366" s="199"/>
      <c r="L366" s="204"/>
      <c r="M366" s="205"/>
      <c r="N366" s="206"/>
      <c r="O366" s="206"/>
      <c r="P366" s="207">
        <f>SUM(P367:P370)</f>
        <v>0</v>
      </c>
      <c r="Q366" s="206"/>
      <c r="R366" s="207">
        <f>SUM(R367:R370)</f>
        <v>0</v>
      </c>
      <c r="S366" s="206"/>
      <c r="T366" s="208">
        <f>SUM(T367:T370)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9" t="s">
        <v>161</v>
      </c>
      <c r="AT366" s="210" t="s">
        <v>72</v>
      </c>
      <c r="AU366" s="210" t="s">
        <v>81</v>
      </c>
      <c r="AY366" s="209" t="s">
        <v>120</v>
      </c>
      <c r="BK366" s="211">
        <f>SUM(BK367:BK370)</f>
        <v>0</v>
      </c>
    </row>
    <row r="367" s="2" customFormat="1" ht="16.5" customHeight="1">
      <c r="A367" s="38"/>
      <c r="B367" s="39"/>
      <c r="C367" s="214" t="s">
        <v>415</v>
      </c>
      <c r="D367" s="214" t="s">
        <v>122</v>
      </c>
      <c r="E367" s="215" t="s">
        <v>416</v>
      </c>
      <c r="F367" s="216" t="s">
        <v>414</v>
      </c>
      <c r="G367" s="217" t="s">
        <v>417</v>
      </c>
      <c r="H367" s="218">
        <v>1</v>
      </c>
      <c r="I367" s="219"/>
      <c r="J367" s="220">
        <f>ROUND(I367*H367,2)</f>
        <v>0</v>
      </c>
      <c r="K367" s="216" t="s">
        <v>126</v>
      </c>
      <c r="L367" s="44"/>
      <c r="M367" s="221" t="s">
        <v>1</v>
      </c>
      <c r="N367" s="222" t="s">
        <v>38</v>
      </c>
      <c r="O367" s="91"/>
      <c r="P367" s="223">
        <f>O367*H367</f>
        <v>0</v>
      </c>
      <c r="Q367" s="223">
        <v>0</v>
      </c>
      <c r="R367" s="223">
        <f>Q367*H367</f>
        <v>0</v>
      </c>
      <c r="S367" s="223">
        <v>0</v>
      </c>
      <c r="T367" s="22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5" t="s">
        <v>418</v>
      </c>
      <c r="AT367" s="225" t="s">
        <v>122</v>
      </c>
      <c r="AU367" s="225" t="s">
        <v>83</v>
      </c>
      <c r="AY367" s="17" t="s">
        <v>120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7" t="s">
        <v>81</v>
      </c>
      <c r="BK367" s="226">
        <f>ROUND(I367*H367,2)</f>
        <v>0</v>
      </c>
      <c r="BL367" s="17" t="s">
        <v>418</v>
      </c>
      <c r="BM367" s="225" t="s">
        <v>419</v>
      </c>
    </row>
    <row r="368" s="2" customFormat="1">
      <c r="A368" s="38"/>
      <c r="B368" s="39"/>
      <c r="C368" s="40"/>
      <c r="D368" s="227" t="s">
        <v>129</v>
      </c>
      <c r="E368" s="40"/>
      <c r="F368" s="228" t="s">
        <v>414</v>
      </c>
      <c r="G368" s="40"/>
      <c r="H368" s="40"/>
      <c r="I368" s="229"/>
      <c r="J368" s="40"/>
      <c r="K368" s="40"/>
      <c r="L368" s="44"/>
      <c r="M368" s="230"/>
      <c r="N368" s="231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129</v>
      </c>
      <c r="AU368" s="17" t="s">
        <v>83</v>
      </c>
    </row>
    <row r="369" s="2" customFormat="1">
      <c r="A369" s="38"/>
      <c r="B369" s="39"/>
      <c r="C369" s="40"/>
      <c r="D369" s="232" t="s">
        <v>131</v>
      </c>
      <c r="E369" s="40"/>
      <c r="F369" s="233" t="s">
        <v>420</v>
      </c>
      <c r="G369" s="40"/>
      <c r="H369" s="40"/>
      <c r="I369" s="229"/>
      <c r="J369" s="40"/>
      <c r="K369" s="40"/>
      <c r="L369" s="44"/>
      <c r="M369" s="230"/>
      <c r="N369" s="231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131</v>
      </c>
      <c r="AU369" s="17" t="s">
        <v>83</v>
      </c>
    </row>
    <row r="370" s="2" customFormat="1">
      <c r="A370" s="38"/>
      <c r="B370" s="39"/>
      <c r="C370" s="40"/>
      <c r="D370" s="227" t="s">
        <v>133</v>
      </c>
      <c r="E370" s="40"/>
      <c r="F370" s="234" t="s">
        <v>421</v>
      </c>
      <c r="G370" s="40"/>
      <c r="H370" s="40"/>
      <c r="I370" s="229"/>
      <c r="J370" s="40"/>
      <c r="K370" s="40"/>
      <c r="L370" s="44"/>
      <c r="M370" s="230"/>
      <c r="N370" s="231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133</v>
      </c>
      <c r="AU370" s="17" t="s">
        <v>83</v>
      </c>
    </row>
    <row r="371" s="12" customFormat="1" ht="22.8" customHeight="1">
      <c r="A371" s="12"/>
      <c r="B371" s="198"/>
      <c r="C371" s="199"/>
      <c r="D371" s="200" t="s">
        <v>72</v>
      </c>
      <c r="E371" s="212" t="s">
        <v>422</v>
      </c>
      <c r="F371" s="212" t="s">
        <v>423</v>
      </c>
      <c r="G371" s="199"/>
      <c r="H371" s="199"/>
      <c r="I371" s="202"/>
      <c r="J371" s="213">
        <f>BK371</f>
        <v>0</v>
      </c>
      <c r="K371" s="199"/>
      <c r="L371" s="204"/>
      <c r="M371" s="205"/>
      <c r="N371" s="206"/>
      <c r="O371" s="206"/>
      <c r="P371" s="207">
        <f>SUM(P372:P375)</f>
        <v>0</v>
      </c>
      <c r="Q371" s="206"/>
      <c r="R371" s="207">
        <f>SUM(R372:R375)</f>
        <v>0</v>
      </c>
      <c r="S371" s="206"/>
      <c r="T371" s="208">
        <f>SUM(T372:T375)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9" t="s">
        <v>161</v>
      </c>
      <c r="AT371" s="210" t="s">
        <v>72</v>
      </c>
      <c r="AU371" s="210" t="s">
        <v>81</v>
      </c>
      <c r="AY371" s="209" t="s">
        <v>120</v>
      </c>
      <c r="BK371" s="211">
        <f>SUM(BK372:BK375)</f>
        <v>0</v>
      </c>
    </row>
    <row r="372" s="2" customFormat="1" ht="16.5" customHeight="1">
      <c r="A372" s="38"/>
      <c r="B372" s="39"/>
      <c r="C372" s="214" t="s">
        <v>424</v>
      </c>
      <c r="D372" s="214" t="s">
        <v>122</v>
      </c>
      <c r="E372" s="215" t="s">
        <v>425</v>
      </c>
      <c r="F372" s="216" t="s">
        <v>423</v>
      </c>
      <c r="G372" s="217" t="s">
        <v>417</v>
      </c>
      <c r="H372" s="218">
        <v>1</v>
      </c>
      <c r="I372" s="219"/>
      <c r="J372" s="220">
        <f>ROUND(I372*H372,2)</f>
        <v>0</v>
      </c>
      <c r="K372" s="216" t="s">
        <v>126</v>
      </c>
      <c r="L372" s="44"/>
      <c r="M372" s="221" t="s">
        <v>1</v>
      </c>
      <c r="N372" s="222" t="s">
        <v>38</v>
      </c>
      <c r="O372" s="91"/>
      <c r="P372" s="223">
        <f>O372*H372</f>
        <v>0</v>
      </c>
      <c r="Q372" s="223">
        <v>0</v>
      </c>
      <c r="R372" s="223">
        <f>Q372*H372</f>
        <v>0</v>
      </c>
      <c r="S372" s="223">
        <v>0</v>
      </c>
      <c r="T372" s="22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5" t="s">
        <v>418</v>
      </c>
      <c r="AT372" s="225" t="s">
        <v>122</v>
      </c>
      <c r="AU372" s="225" t="s">
        <v>83</v>
      </c>
      <c r="AY372" s="17" t="s">
        <v>120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7" t="s">
        <v>81</v>
      </c>
      <c r="BK372" s="226">
        <f>ROUND(I372*H372,2)</f>
        <v>0</v>
      </c>
      <c r="BL372" s="17" t="s">
        <v>418</v>
      </c>
      <c r="BM372" s="225" t="s">
        <v>426</v>
      </c>
    </row>
    <row r="373" s="2" customFormat="1">
      <c r="A373" s="38"/>
      <c r="B373" s="39"/>
      <c r="C373" s="40"/>
      <c r="D373" s="227" t="s">
        <v>129</v>
      </c>
      <c r="E373" s="40"/>
      <c r="F373" s="228" t="s">
        <v>423</v>
      </c>
      <c r="G373" s="40"/>
      <c r="H373" s="40"/>
      <c r="I373" s="229"/>
      <c r="J373" s="40"/>
      <c r="K373" s="40"/>
      <c r="L373" s="44"/>
      <c r="M373" s="230"/>
      <c r="N373" s="231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129</v>
      </c>
      <c r="AU373" s="17" t="s">
        <v>83</v>
      </c>
    </row>
    <row r="374" s="2" customFormat="1">
      <c r="A374" s="38"/>
      <c r="B374" s="39"/>
      <c r="C374" s="40"/>
      <c r="D374" s="232" t="s">
        <v>131</v>
      </c>
      <c r="E374" s="40"/>
      <c r="F374" s="233" t="s">
        <v>427</v>
      </c>
      <c r="G374" s="40"/>
      <c r="H374" s="40"/>
      <c r="I374" s="229"/>
      <c r="J374" s="40"/>
      <c r="K374" s="40"/>
      <c r="L374" s="44"/>
      <c r="M374" s="230"/>
      <c r="N374" s="231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131</v>
      </c>
      <c r="AU374" s="17" t="s">
        <v>83</v>
      </c>
    </row>
    <row r="375" s="2" customFormat="1">
      <c r="A375" s="38"/>
      <c r="B375" s="39"/>
      <c r="C375" s="40"/>
      <c r="D375" s="227" t="s">
        <v>133</v>
      </c>
      <c r="E375" s="40"/>
      <c r="F375" s="234" t="s">
        <v>428</v>
      </c>
      <c r="G375" s="40"/>
      <c r="H375" s="40"/>
      <c r="I375" s="229"/>
      <c r="J375" s="40"/>
      <c r="K375" s="40"/>
      <c r="L375" s="44"/>
      <c r="M375" s="230"/>
      <c r="N375" s="231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133</v>
      </c>
      <c r="AU375" s="17" t="s">
        <v>83</v>
      </c>
    </row>
    <row r="376" s="12" customFormat="1" ht="22.8" customHeight="1">
      <c r="A376" s="12"/>
      <c r="B376" s="198"/>
      <c r="C376" s="199"/>
      <c r="D376" s="200" t="s">
        <v>72</v>
      </c>
      <c r="E376" s="212" t="s">
        <v>429</v>
      </c>
      <c r="F376" s="212" t="s">
        <v>430</v>
      </c>
      <c r="G376" s="199"/>
      <c r="H376" s="199"/>
      <c r="I376" s="202"/>
      <c r="J376" s="213">
        <f>BK376</f>
        <v>0</v>
      </c>
      <c r="K376" s="199"/>
      <c r="L376" s="204"/>
      <c r="M376" s="205"/>
      <c r="N376" s="206"/>
      <c r="O376" s="206"/>
      <c r="P376" s="207">
        <f>SUM(P377:P380)</f>
        <v>0</v>
      </c>
      <c r="Q376" s="206"/>
      <c r="R376" s="207">
        <f>SUM(R377:R380)</f>
        <v>0</v>
      </c>
      <c r="S376" s="206"/>
      <c r="T376" s="208">
        <f>SUM(T377:T380)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9" t="s">
        <v>161</v>
      </c>
      <c r="AT376" s="210" t="s">
        <v>72</v>
      </c>
      <c r="AU376" s="210" t="s">
        <v>81</v>
      </c>
      <c r="AY376" s="209" t="s">
        <v>120</v>
      </c>
      <c r="BK376" s="211">
        <f>SUM(BK377:BK380)</f>
        <v>0</v>
      </c>
    </row>
    <row r="377" s="2" customFormat="1" ht="16.5" customHeight="1">
      <c r="A377" s="38"/>
      <c r="B377" s="39"/>
      <c r="C377" s="214" t="s">
        <v>431</v>
      </c>
      <c r="D377" s="214" t="s">
        <v>122</v>
      </c>
      <c r="E377" s="215" t="s">
        <v>432</v>
      </c>
      <c r="F377" s="216" t="s">
        <v>430</v>
      </c>
      <c r="G377" s="217" t="s">
        <v>417</v>
      </c>
      <c r="H377" s="218">
        <v>1</v>
      </c>
      <c r="I377" s="219"/>
      <c r="J377" s="220">
        <f>ROUND(I377*H377,2)</f>
        <v>0</v>
      </c>
      <c r="K377" s="216" t="s">
        <v>126</v>
      </c>
      <c r="L377" s="44"/>
      <c r="M377" s="221" t="s">
        <v>1</v>
      </c>
      <c r="N377" s="222" t="s">
        <v>38</v>
      </c>
      <c r="O377" s="91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5" t="s">
        <v>418</v>
      </c>
      <c r="AT377" s="225" t="s">
        <v>122</v>
      </c>
      <c r="AU377" s="225" t="s">
        <v>83</v>
      </c>
      <c r="AY377" s="17" t="s">
        <v>120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7" t="s">
        <v>81</v>
      </c>
      <c r="BK377" s="226">
        <f>ROUND(I377*H377,2)</f>
        <v>0</v>
      </c>
      <c r="BL377" s="17" t="s">
        <v>418</v>
      </c>
      <c r="BM377" s="225" t="s">
        <v>433</v>
      </c>
    </row>
    <row r="378" s="2" customFormat="1">
      <c r="A378" s="38"/>
      <c r="B378" s="39"/>
      <c r="C378" s="40"/>
      <c r="D378" s="227" t="s">
        <v>129</v>
      </c>
      <c r="E378" s="40"/>
      <c r="F378" s="228" t="s">
        <v>430</v>
      </c>
      <c r="G378" s="40"/>
      <c r="H378" s="40"/>
      <c r="I378" s="229"/>
      <c r="J378" s="40"/>
      <c r="K378" s="40"/>
      <c r="L378" s="44"/>
      <c r="M378" s="230"/>
      <c r="N378" s="231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129</v>
      </c>
      <c r="AU378" s="17" t="s">
        <v>83</v>
      </c>
    </row>
    <row r="379" s="2" customFormat="1">
      <c r="A379" s="38"/>
      <c r="B379" s="39"/>
      <c r="C379" s="40"/>
      <c r="D379" s="232" t="s">
        <v>131</v>
      </c>
      <c r="E379" s="40"/>
      <c r="F379" s="233" t="s">
        <v>434</v>
      </c>
      <c r="G379" s="40"/>
      <c r="H379" s="40"/>
      <c r="I379" s="229"/>
      <c r="J379" s="40"/>
      <c r="K379" s="40"/>
      <c r="L379" s="44"/>
      <c r="M379" s="230"/>
      <c r="N379" s="231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131</v>
      </c>
      <c r="AU379" s="17" t="s">
        <v>83</v>
      </c>
    </row>
    <row r="380" s="2" customFormat="1">
      <c r="A380" s="38"/>
      <c r="B380" s="39"/>
      <c r="C380" s="40"/>
      <c r="D380" s="227" t="s">
        <v>133</v>
      </c>
      <c r="E380" s="40"/>
      <c r="F380" s="234" t="s">
        <v>435</v>
      </c>
      <c r="G380" s="40"/>
      <c r="H380" s="40"/>
      <c r="I380" s="229"/>
      <c r="J380" s="40"/>
      <c r="K380" s="40"/>
      <c r="L380" s="44"/>
      <c r="M380" s="230"/>
      <c r="N380" s="231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133</v>
      </c>
      <c r="AU380" s="17" t="s">
        <v>83</v>
      </c>
    </row>
    <row r="381" s="12" customFormat="1" ht="22.8" customHeight="1">
      <c r="A381" s="12"/>
      <c r="B381" s="198"/>
      <c r="C381" s="199"/>
      <c r="D381" s="200" t="s">
        <v>72</v>
      </c>
      <c r="E381" s="212" t="s">
        <v>436</v>
      </c>
      <c r="F381" s="212" t="s">
        <v>437</v>
      </c>
      <c r="G381" s="199"/>
      <c r="H381" s="199"/>
      <c r="I381" s="202"/>
      <c r="J381" s="213">
        <f>BK381</f>
        <v>0</v>
      </c>
      <c r="K381" s="199"/>
      <c r="L381" s="204"/>
      <c r="M381" s="205"/>
      <c r="N381" s="206"/>
      <c r="O381" s="206"/>
      <c r="P381" s="207">
        <f>SUM(P382:P385)</f>
        <v>0</v>
      </c>
      <c r="Q381" s="206"/>
      <c r="R381" s="207">
        <f>SUM(R382:R385)</f>
        <v>0</v>
      </c>
      <c r="S381" s="206"/>
      <c r="T381" s="208">
        <f>SUM(T382:T385)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09" t="s">
        <v>161</v>
      </c>
      <c r="AT381" s="210" t="s">
        <v>72</v>
      </c>
      <c r="AU381" s="210" t="s">
        <v>81</v>
      </c>
      <c r="AY381" s="209" t="s">
        <v>120</v>
      </c>
      <c r="BK381" s="211">
        <f>SUM(BK382:BK385)</f>
        <v>0</v>
      </c>
    </row>
    <row r="382" s="2" customFormat="1" ht="16.5" customHeight="1">
      <c r="A382" s="38"/>
      <c r="B382" s="39"/>
      <c r="C382" s="214" t="s">
        <v>438</v>
      </c>
      <c r="D382" s="214" t="s">
        <v>122</v>
      </c>
      <c r="E382" s="215" t="s">
        <v>439</v>
      </c>
      <c r="F382" s="216" t="s">
        <v>437</v>
      </c>
      <c r="G382" s="217" t="s">
        <v>417</v>
      </c>
      <c r="H382" s="218">
        <v>1</v>
      </c>
      <c r="I382" s="219"/>
      <c r="J382" s="220">
        <f>ROUND(I382*H382,2)</f>
        <v>0</v>
      </c>
      <c r="K382" s="216" t="s">
        <v>126</v>
      </c>
      <c r="L382" s="44"/>
      <c r="M382" s="221" t="s">
        <v>1</v>
      </c>
      <c r="N382" s="222" t="s">
        <v>38</v>
      </c>
      <c r="O382" s="91"/>
      <c r="P382" s="223">
        <f>O382*H382</f>
        <v>0</v>
      </c>
      <c r="Q382" s="223">
        <v>0</v>
      </c>
      <c r="R382" s="223">
        <f>Q382*H382</f>
        <v>0</v>
      </c>
      <c r="S382" s="223">
        <v>0</v>
      </c>
      <c r="T382" s="22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5" t="s">
        <v>418</v>
      </c>
      <c r="AT382" s="225" t="s">
        <v>122</v>
      </c>
      <c r="AU382" s="225" t="s">
        <v>83</v>
      </c>
      <c r="AY382" s="17" t="s">
        <v>120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7" t="s">
        <v>81</v>
      </c>
      <c r="BK382" s="226">
        <f>ROUND(I382*H382,2)</f>
        <v>0</v>
      </c>
      <c r="BL382" s="17" t="s">
        <v>418</v>
      </c>
      <c r="BM382" s="225" t="s">
        <v>440</v>
      </c>
    </row>
    <row r="383" s="2" customFormat="1">
      <c r="A383" s="38"/>
      <c r="B383" s="39"/>
      <c r="C383" s="40"/>
      <c r="D383" s="227" t="s">
        <v>129</v>
      </c>
      <c r="E383" s="40"/>
      <c r="F383" s="228" t="s">
        <v>437</v>
      </c>
      <c r="G383" s="40"/>
      <c r="H383" s="40"/>
      <c r="I383" s="229"/>
      <c r="J383" s="40"/>
      <c r="K383" s="40"/>
      <c r="L383" s="44"/>
      <c r="M383" s="230"/>
      <c r="N383" s="231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129</v>
      </c>
      <c r="AU383" s="17" t="s">
        <v>83</v>
      </c>
    </row>
    <row r="384" s="2" customFormat="1">
      <c r="A384" s="38"/>
      <c r="B384" s="39"/>
      <c r="C384" s="40"/>
      <c r="D384" s="232" t="s">
        <v>131</v>
      </c>
      <c r="E384" s="40"/>
      <c r="F384" s="233" t="s">
        <v>441</v>
      </c>
      <c r="G384" s="40"/>
      <c r="H384" s="40"/>
      <c r="I384" s="229"/>
      <c r="J384" s="40"/>
      <c r="K384" s="40"/>
      <c r="L384" s="44"/>
      <c r="M384" s="230"/>
      <c r="N384" s="231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131</v>
      </c>
      <c r="AU384" s="17" t="s">
        <v>83</v>
      </c>
    </row>
    <row r="385" s="2" customFormat="1">
      <c r="A385" s="38"/>
      <c r="B385" s="39"/>
      <c r="C385" s="40"/>
      <c r="D385" s="227" t="s">
        <v>133</v>
      </c>
      <c r="E385" s="40"/>
      <c r="F385" s="234" t="s">
        <v>442</v>
      </c>
      <c r="G385" s="40"/>
      <c r="H385" s="40"/>
      <c r="I385" s="229"/>
      <c r="J385" s="40"/>
      <c r="K385" s="40"/>
      <c r="L385" s="44"/>
      <c r="M385" s="277"/>
      <c r="N385" s="278"/>
      <c r="O385" s="279"/>
      <c r="P385" s="279"/>
      <c r="Q385" s="279"/>
      <c r="R385" s="279"/>
      <c r="S385" s="279"/>
      <c r="T385" s="280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133</v>
      </c>
      <c r="AU385" s="17" t="s">
        <v>83</v>
      </c>
    </row>
    <row r="386" s="2" customFormat="1" ht="6.96" customHeight="1">
      <c r="A386" s="38"/>
      <c r="B386" s="66"/>
      <c r="C386" s="67"/>
      <c r="D386" s="67"/>
      <c r="E386" s="67"/>
      <c r="F386" s="67"/>
      <c r="G386" s="67"/>
      <c r="H386" s="67"/>
      <c r="I386" s="67"/>
      <c r="J386" s="67"/>
      <c r="K386" s="67"/>
      <c r="L386" s="44"/>
      <c r="M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</row>
  </sheetData>
  <sheetProtection sheet="1" autoFilter="0" formatColumns="0" formatRows="0" objects="1" scenarios="1" spinCount="100000" saltValue="D0XGyhc26QffLt8goDEMGO0RW4yDkEvnurrH1Ukool9tMVQpRrMH7Y0eYSdxDlj0n35DqqtobiSMooIuYrUtrg==" hashValue="4/uBEfnbJs5PAIXoGUtKLHv08KBi9YR/aZjQHP0iPXgdzwADbYshhWxZgF+2rUbDPjm2JFTx60PbxyyiJg7Vlw==" algorithmName="SHA-512" password="CC35"/>
  <autoFilter ref="C128:K38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4" r:id="rId1" display="https://podminky.urs.cz/item/CS_URS_2025_01/113107130"/>
    <hyperlink ref="F140" r:id="rId2" display="https://podminky.urs.cz/item/CS_URS_2025_01/113107177"/>
    <hyperlink ref="F147" r:id="rId3" display="https://podminky.urs.cz/item/CS_URS_2025_01/113107181"/>
    <hyperlink ref="F154" r:id="rId4" display="https://podminky.urs.cz/item/CS_URS_2025_01/113201112"/>
    <hyperlink ref="F160" r:id="rId5" display="https://podminky.urs.cz/item/CS_URS_2025_01/113204111"/>
    <hyperlink ref="F166" r:id="rId6" display="https://podminky.urs.cz/item/CS_URS_2025_01/122351102"/>
    <hyperlink ref="F174" r:id="rId7" display="https://podminky.urs.cz/item/CS_URS_2025_01/132312131"/>
    <hyperlink ref="F184" r:id="rId8" display="https://podminky.urs.cz/item/CS_URS_2025_01/162751137"/>
    <hyperlink ref="F190" r:id="rId9" display="https://podminky.urs.cz/item/CS_URS_2025_01/162751139"/>
    <hyperlink ref="F195" r:id="rId10" display="https://podminky.urs.cz/item/CS_URS_2025_01/167111102"/>
    <hyperlink ref="F205" r:id="rId11" display="https://podminky.urs.cz/item/CS_URS_2025_01/167151102"/>
    <hyperlink ref="F212" r:id="rId12" display="https://podminky.urs.cz/item/CS_URS_2025_01/171201231"/>
    <hyperlink ref="F217" r:id="rId13" display="https://podminky.urs.cz/item/CS_URS_2025_01/171251201"/>
    <hyperlink ref="F222" r:id="rId14" display="https://podminky.urs.cz/item/CS_URS_2025_01/181951114"/>
    <hyperlink ref="F229" r:id="rId15" display="https://podminky.urs.cz/item/CS_URS_2025_01/275313811"/>
    <hyperlink ref="F236" r:id="rId16" display="https://podminky.urs.cz/item/CS_URS_2025_01/339921132"/>
    <hyperlink ref="F251" r:id="rId17" display="https://podminky.urs.cz/item/CS_URS_2025_01/564871011"/>
    <hyperlink ref="F259" r:id="rId18" display="https://podminky.urs.cz/item/CS_URS_2025_01/565135121"/>
    <hyperlink ref="F265" r:id="rId19" display="https://podminky.urs.cz/item/CS_URS_2025_01/567123812"/>
    <hyperlink ref="F271" r:id="rId20" display="https://podminky.urs.cz/item/CS_URS_2025_01/573211109"/>
    <hyperlink ref="F277" r:id="rId21" display="https://podminky.urs.cz/item/CS_URS_2025_01/577134121"/>
    <hyperlink ref="F283" r:id="rId22" display="https://podminky.urs.cz/item/CS_URS_2025_01/577155122"/>
    <hyperlink ref="F289" r:id="rId23" display="https://podminky.urs.cz/item/CS_URS_2025_01/596211110"/>
    <hyperlink ref="F304" r:id="rId24" display="https://podminky.urs.cz/item/CS_URS_2025_01/916231212"/>
    <hyperlink ref="F312" r:id="rId25" display="https://podminky.urs.cz/item/CS_URS_2025_01/919112111"/>
    <hyperlink ref="F317" r:id="rId26" display="https://podminky.urs.cz/item/CS_URS_2025_01/919112211"/>
    <hyperlink ref="F322" r:id="rId27" display="https://podminky.urs.cz/item/CS_URS_2025_01/919121211"/>
    <hyperlink ref="F327" r:id="rId28" display="https://podminky.urs.cz/item/CS_URS_2025_01/961044111"/>
    <hyperlink ref="F335" r:id="rId29" display="https://podminky.urs.cz/item/CS_URS_2025_01/997221571"/>
    <hyperlink ref="F338" r:id="rId30" display="https://podminky.urs.cz/item/CS_URS_2025_01/997221579"/>
    <hyperlink ref="F341" r:id="rId31" display="https://podminky.urs.cz/item/CS_URS_2025_01/997221612"/>
    <hyperlink ref="F344" r:id="rId32" display="https://podminky.urs.cz/item/CS_URS_2025_01/997221861"/>
    <hyperlink ref="F351" r:id="rId33" display="https://podminky.urs.cz/item/CS_URS_2025_01/997221862"/>
    <hyperlink ref="F357" r:id="rId34" display="https://podminky.urs.cz/item/CS_URS_2025_01/997221875"/>
    <hyperlink ref="F364" r:id="rId35" display="https://podminky.urs.cz/item/CS_URS_2025_01/998225111"/>
    <hyperlink ref="F369" r:id="rId36" display="https://podminky.urs.cz/item/CS_URS_2025_01/010001000"/>
    <hyperlink ref="F374" r:id="rId37" display="https://podminky.urs.cz/item/CS_URS_2025_01/030001000"/>
    <hyperlink ref="F379" r:id="rId38" display="https://podminky.urs.cz/item/CS_URS_2025_01/060001000"/>
    <hyperlink ref="F384" r:id="rId39" display="https://podminky.urs.cz/item/CS_URS_2025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2025-03-12T08:52:26Z</dcterms:created>
  <dcterms:modified xsi:type="dcterms:W3CDTF">2025-03-12T08:52:27Z</dcterms:modified>
</cp:coreProperties>
</file>